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defaultThemeVersion="166925"/>
  <mc:AlternateContent xmlns:mc="http://schemas.openxmlformats.org/markup-compatibility/2006">
    <mc:Choice Requires="x15">
      <x15ac:absPath xmlns:x15ac="http://schemas.microsoft.com/office/spreadsheetml/2010/11/ac" url="https://lgbce.sharepoint.com/sites/ReviewSystem/South tyneside/Review Documents/Review/0.5 Electoral Data/"/>
    </mc:Choice>
  </mc:AlternateContent>
  <xr:revisionPtr revIDLastSave="0" documentId="8_{31388E65-4921-463E-B60E-CB8B2B782425}" xr6:coauthVersionLast="47" xr6:coauthVersionMax="47" xr10:uidLastSave="{00000000-0000-0000-0000-000000000000}"/>
  <bookViews>
    <workbookView xWindow="28680" yWindow="-120" windowWidth="29040" windowHeight="1752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7" l="1"/>
  <c r="M5" i="7"/>
  <c r="L5" i="7"/>
  <c r="M31" i="7"/>
  <c r="M16" i="7" l="1"/>
  <c r="O16" i="7"/>
  <c r="M19" i="7"/>
  <c r="O19" i="7"/>
  <c r="M21" i="7"/>
  <c r="O21" i="7"/>
  <c r="M24" i="7"/>
  <c r="O24" i="7"/>
  <c r="M27" i="7"/>
  <c r="O27" i="7"/>
  <c r="M28" i="7"/>
  <c r="O28" i="7"/>
  <c r="M29" i="7"/>
  <c r="O29" i="7"/>
  <c r="M30" i="7"/>
  <c r="O30" i="7"/>
  <c r="O31" i="7"/>
  <c r="M15" i="7"/>
  <c r="O15" i="7"/>
  <c r="M17" i="7"/>
  <c r="O17" i="7"/>
  <c r="M18" i="7"/>
  <c r="O18" i="7"/>
  <c r="M20" i="7"/>
  <c r="O20" i="7"/>
  <c r="M22" i="7"/>
  <c r="O22" i="7"/>
  <c r="M23" i="7"/>
  <c r="O23" i="7"/>
  <c r="M25" i="7"/>
  <c r="O25" i="7"/>
  <c r="M26" i="7"/>
  <c r="O26" i="7"/>
  <c r="O14" i="7"/>
  <c r="M32" i="7"/>
  <c r="N32" i="7"/>
  <c r="O32" i="7"/>
  <c r="P32" i="7"/>
  <c r="M33" i="7" l="1"/>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4" i="7"/>
  <c r="L4" i="7"/>
  <c r="M6" i="7" l="1"/>
  <c r="P14" i="7" s="1"/>
  <c r="L6" i="7"/>
  <c r="N24" i="7" l="1"/>
  <c r="N30" i="7"/>
  <c r="N19" i="7"/>
  <c r="N18" i="7"/>
  <c r="N28" i="7"/>
  <c r="N25" i="7"/>
  <c r="N15" i="7"/>
  <c r="N22" i="7"/>
  <c r="N20" i="7"/>
  <c r="N31" i="7"/>
  <c r="N29" i="7"/>
  <c r="N23" i="7"/>
  <c r="N26" i="7"/>
  <c r="N17" i="7"/>
  <c r="N21" i="7"/>
  <c r="N27" i="7"/>
  <c r="N16" i="7"/>
  <c r="P22" i="7"/>
  <c r="P30" i="7"/>
  <c r="P17" i="7"/>
  <c r="P29" i="7"/>
  <c r="P20" i="7"/>
  <c r="P18" i="7"/>
  <c r="P16" i="7"/>
  <c r="P23" i="7"/>
  <c r="P26" i="7"/>
  <c r="P31" i="7"/>
  <c r="P28" i="7"/>
  <c r="P24" i="7"/>
  <c r="P21" i="7"/>
  <c r="P19" i="7"/>
  <c r="P27" i="7"/>
  <c r="P15" i="7"/>
  <c r="P25" i="7"/>
  <c r="N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Kingsley, Paul</author>
  </authors>
  <commentList>
    <comment ref="I69" authorId="0" shapeId="0" xr:uid="{1DBF1D42-A14C-48F6-9D91-4465C07809F5}">
      <text>
        <r>
          <rPr>
            <b/>
            <sz val="9"/>
            <color indexed="81"/>
            <rFont val="Tahoma"/>
            <charset val="1"/>
          </rPr>
          <t>Kingsley, Paul:</t>
        </r>
        <r>
          <rPr>
            <sz val="9"/>
            <color indexed="81"/>
            <rFont val="Tahoma"/>
            <charset val="1"/>
          </rPr>
          <t xml:space="preserve">
264 electors added that were originaly omitted.
</t>
        </r>
      </text>
    </comment>
  </commentList>
</comments>
</file>

<file path=xl/sharedStrings.xml><?xml version="1.0" encoding="utf-8"?>
<sst xmlns="http://schemas.openxmlformats.org/spreadsheetml/2006/main" count="242" uniqueCount="153">
  <si>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</si>
  <si>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</si>
  <si>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</si>
  <si>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</si>
  <si>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</si>
  <si>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</si>
  <si>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</si>
  <si>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</si>
  <si>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</si>
  <si>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</si>
  <si>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</si>
  <si>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</si>
  <si>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</si>
  <si>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</si>
  <si>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</si>
  <si>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</si>
  <si>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</si>
  <si>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</si>
  <si>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</si>
  <si>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</si>
  <si>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</si>
  <si>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</si>
  <si>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</si>
  <si>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</si>
  <si>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</si>
  <si>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</si>
  <si>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</si>
  <si>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</si>
  <si>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</si>
  <si>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</si>
  <si>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 xml:space="preserve">26 March 2024: Please note, these figures supersede those previously available on our website. They provide the correct figures in cells L5, L6, M5, M6 and columns N and P. They also include an additional 264 electors in cell I69, reflecting the growth in Cleadon Lane Industrial Estate that was originally omitted. </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</si>
  <si>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</si>
  <si>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</si>
  <si>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</si>
  <si>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</si>
  <si>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</si>
  <si>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</si>
  <si>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</si>
  <si>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</si>
  <si>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</si>
  <si>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</si>
  <si>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</si>
  <si>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</si>
  <si>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</si>
  <si>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</si>
  <si>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</si>
  <si>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</si>
  <si>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</si>
  <si>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</si>
  <si>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</si>
  <si>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</si>
  <si>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</si>
  <si>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</si>
  <si>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</si>
  <si>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</si>
  <si>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AA</t>
  </si>
  <si>
    <t>Beacon and Bents</t>
  </si>
  <si>
    <t>AB</t>
  </si>
  <si>
    <t>Bede</t>
  </si>
  <si>
    <t>AC</t>
  </si>
  <si>
    <t>Biddick and All Saints</t>
  </si>
  <si>
    <t>AD</t>
  </si>
  <si>
    <t>Boldon Colliery</t>
  </si>
  <si>
    <t>AE</t>
  </si>
  <si>
    <t>Cleadon and East Boldon</t>
  </si>
  <si>
    <t>BA</t>
  </si>
  <si>
    <t>Cleadon Park</t>
  </si>
  <si>
    <t>BB</t>
  </si>
  <si>
    <t>Fellgate and Hedworth</t>
  </si>
  <si>
    <t>BC</t>
  </si>
  <si>
    <t>Harton</t>
  </si>
  <si>
    <t>BD</t>
  </si>
  <si>
    <t>Hebburn North</t>
  </si>
  <si>
    <t>CA</t>
  </si>
  <si>
    <t>Hebburn South</t>
  </si>
  <si>
    <t>CB</t>
  </si>
  <si>
    <t>Horsley Hill</t>
  </si>
  <si>
    <t>CC</t>
  </si>
  <si>
    <t>Monkton</t>
  </si>
  <si>
    <t>CD</t>
  </si>
  <si>
    <t>Primrose</t>
  </si>
  <si>
    <t>CE</t>
  </si>
  <si>
    <t>Simonside and Rekendyke</t>
  </si>
  <si>
    <t>DA</t>
  </si>
  <si>
    <t>West Park</t>
  </si>
  <si>
    <t>DB</t>
  </si>
  <si>
    <t>Westoe</t>
  </si>
  <si>
    <t>DC</t>
  </si>
  <si>
    <t>Whitburn and Marsden</t>
  </si>
  <si>
    <t>DD</t>
  </si>
  <si>
    <t>Whiteleas</t>
  </si>
  <si>
    <t>EA</t>
  </si>
  <si>
    <t>EB</t>
  </si>
  <si>
    <t>EC</t>
  </si>
  <si>
    <t>ED</t>
  </si>
  <si>
    <t>EE</t>
  </si>
  <si>
    <t>FA</t>
  </si>
  <si>
    <t>FB</t>
  </si>
  <si>
    <t>FC</t>
  </si>
  <si>
    <t>FD</t>
  </si>
  <si>
    <t>FE</t>
  </si>
  <si>
    <t>FF</t>
  </si>
  <si>
    <t>GA</t>
  </si>
  <si>
    <t>GB</t>
  </si>
  <si>
    <t>GC</t>
  </si>
  <si>
    <t>GD</t>
  </si>
  <si>
    <t>HA</t>
  </si>
  <si>
    <t>HB</t>
  </si>
  <si>
    <t>HC</t>
  </si>
  <si>
    <t>HD</t>
  </si>
  <si>
    <t>JA</t>
  </si>
  <si>
    <t>JB</t>
  </si>
  <si>
    <t>JC</t>
  </si>
  <si>
    <t>JD</t>
  </si>
  <si>
    <t>KA</t>
  </si>
  <si>
    <t>KB</t>
  </si>
  <si>
    <t>KC</t>
  </si>
  <si>
    <t>KD</t>
  </si>
  <si>
    <t>LA</t>
  </si>
  <si>
    <t>LB</t>
  </si>
  <si>
    <t>LC</t>
  </si>
  <si>
    <t>LD</t>
  </si>
  <si>
    <t>LE</t>
  </si>
  <si>
    <t>MA</t>
  </si>
  <si>
    <t>MB</t>
  </si>
  <si>
    <t>MC</t>
  </si>
  <si>
    <t>MD</t>
  </si>
  <si>
    <t>NA</t>
  </si>
  <si>
    <t>NB</t>
  </si>
  <si>
    <t>NC</t>
  </si>
  <si>
    <t>ND</t>
  </si>
  <si>
    <t>PA</t>
  </si>
  <si>
    <t>PB</t>
  </si>
  <si>
    <t>PC</t>
  </si>
  <si>
    <t>PD</t>
  </si>
  <si>
    <t>QA</t>
  </si>
  <si>
    <t>QB</t>
  </si>
  <si>
    <t>QC</t>
  </si>
  <si>
    <t>QD</t>
  </si>
  <si>
    <t>RA</t>
  </si>
  <si>
    <t>RB</t>
  </si>
  <si>
    <t>RC</t>
  </si>
  <si>
    <t>RD</t>
  </si>
  <si>
    <t>RE</t>
  </si>
  <si>
    <t>SA</t>
  </si>
  <si>
    <t>SB</t>
  </si>
  <si>
    <t>SC</t>
  </si>
  <si>
    <t>SD</t>
  </si>
  <si>
    <t>SE</t>
  </si>
  <si>
    <t>TA</t>
  </si>
  <si>
    <t>TB</t>
  </si>
  <si>
    <t>TC</t>
  </si>
  <si>
    <t>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</si>
</sst>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3" formatCode="_-* #,##0.00_-;\-* #,##0.00_-;_-* &quot;-&quot;??_-;_-@_-"/>
    <numFmt numFmtId="164" formatCode="_-* #,##0_-;\-* #,##0_-;_-* &quot;-&quot;??_-;_-@_-"/>
  </numFmts>
  <fonts count="39">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9"/>
      <color indexed="81"/>
      <name val="Tahoma"/>
      <charset val="1"/>
    </font>
    <font>
      <b/>
      <sz val="9"/>
      <color indexed="81"/>
      <name val="Tahoma"/>
      <charset val="1"/>
    </font>
    <font>
      <sz val="12"/>
      <name val="Arial"/>
    </font>
    <font>
      <b/>
      <sz val="12"/>
      <color rgb="FFFFFF00"/>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s>
  <borders count="29">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57">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43" fontId="37" fillId="0" borderId="0" applyFont="0" applyFill="0" applyBorder="0" applyAlignment="0" applyProtection="0"/>
  </cellStyleXfs>
  <cellXfs count="80">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3" fontId="3" fillId="3" borderId="0" xfId="0" applyNumberFormat="1" applyFont="1" applyFill="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164" fontId="34" fillId="0" borderId="26" xfId="56" applyNumberFormat="1" applyFont="1" applyBorder="1" applyAlignment="1">
      <alignment horizontal="center" vertical="center"/>
    </xf>
    <xf numFmtId="164" fontId="3" fillId="0" borderId="27" xfId="56"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0" xfId="0" applyAlignment="1" applyProtection="1">
      <alignment horizontal="left" vertical="center"/>
      <protection locked="0"/>
    </xf>
    <xf numFmtId="164" fontId="34" fillId="0" borderId="0" xfId="56" applyNumberFormat="1" applyFont="1" applyBorder="1" applyAlignment="1">
      <alignment horizontal="center" vertical="center"/>
    </xf>
    <xf numFmtId="164" fontId="3" fillId="0" borderId="5" xfId="56"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164" fontId="3" fillId="0" borderId="0" xfId="56" applyNumberFormat="1"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164" fontId="3" fillId="0" borderId="7" xfId="56" applyNumberFormat="1" applyFont="1" applyBorder="1" applyAlignment="1" applyProtection="1">
      <alignment horizontal="center" vertical="center"/>
      <protection locked="0"/>
    </xf>
    <xf numFmtId="164" fontId="3" fillId="0" borderId="8" xfId="56" applyNumberFormat="1" applyFont="1" applyBorder="1" applyAlignment="1" applyProtection="1">
      <alignment horizontal="center" vertical="center"/>
      <protection locked="0"/>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8" fillId="35" borderId="0" xfId="0" applyFont="1" applyFill="1" applyAlignment="1">
      <alignment horizontal="center" vertical="center" wrapText="1"/>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6" builtinId="3"/>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6"/>
  <cols>
    <col min="1" max="2" width="8.88671875" style="1"/>
    <col min="3" max="3" width="75.33203125" style="1" customWidth="1"/>
    <col min="4" max="16384" width="8.88671875" style="1"/>
  </cols>
  <sheetData>
    <row r="2" spans="2:3">
      <c r="B2" s="40" t="s">
        <v>0</v>
      </c>
    </row>
    <row r="3" spans="2:3">
      <c r="B3" s="16" t="s">
        <v>1</v>
      </c>
      <c r="C3" s="18"/>
    </row>
    <row r="4" spans="2:3">
      <c r="B4" s="16" t="s">
        <v>2</v>
      </c>
      <c r="C4" s="33"/>
    </row>
    <row r="5" spans="2:3">
      <c r="B5" s="16" t="s">
        <v>3</v>
      </c>
      <c r="C5" s="18"/>
    </row>
    <row r="6" spans="2:3" ht="18" customHeight="1">
      <c r="B6" s="16" t="s">
        <v>4</v>
      </c>
      <c r="C6" s="38" t="s">
        <v>5</v>
      </c>
    </row>
    <row r="9" spans="2:3">
      <c r="B9" s="40" t="s">
        <v>6</v>
      </c>
    </row>
    <row r="10" spans="2:3">
      <c r="B10" s="16" t="s">
        <v>1</v>
      </c>
      <c r="C10" s="35"/>
    </row>
    <row r="11" spans="2:3">
      <c r="B11" s="16" t="s">
        <v>2</v>
      </c>
      <c r="C11" s="33"/>
    </row>
    <row r="12" spans="2:3">
      <c r="B12" s="16" t="s">
        <v>3</v>
      </c>
      <c r="C12" s="18"/>
    </row>
    <row r="13" spans="2:3">
      <c r="B13" s="16" t="s">
        <v>4</v>
      </c>
      <c r="C13" s="18"/>
    </row>
    <row r="14" spans="2:3">
      <c r="B14" s="16"/>
      <c r="C14" s="18"/>
    </row>
    <row r="15" spans="2:3">
      <c r="B15" s="40" t="s">
        <v>7</v>
      </c>
    </row>
    <row r="17" spans="2:3" ht="46.5">
      <c r="B17" s="15" t="s">
        <v>8</v>
      </c>
      <c r="C17" s="17" t="s">
        <v>9</v>
      </c>
    </row>
    <row r="18" spans="2:3" ht="62.1">
      <c r="B18" s="15" t="s">
        <v>10</v>
      </c>
      <c r="C18" s="17" t="s">
        <v>11</v>
      </c>
    </row>
    <row r="19" spans="2:3" ht="62.1">
      <c r="B19" s="15" t="s">
        <v>12</v>
      </c>
      <c r="C19" s="17" t="s">
        <v>13</v>
      </c>
    </row>
    <row r="20" spans="2:3" ht="48" customHeight="1">
      <c r="B20" s="15" t="s">
        <v>14</v>
      </c>
      <c r="C20" s="17" t="s">
        <v>15</v>
      </c>
    </row>
    <row r="21" spans="2:3" ht="30.95">
      <c r="B21" s="15" t="s">
        <v>16</v>
      </c>
      <c r="C21" s="17" t="s">
        <v>17</v>
      </c>
    </row>
    <row r="22" spans="2:3" ht="103.5" customHeight="1">
      <c r="B22" s="15" t="s">
        <v>18</v>
      </c>
      <c r="C22" s="17" t="s">
        <v>19</v>
      </c>
    </row>
    <row r="23" spans="2:3">
      <c r="B23" s="40" t="s">
        <v>20</v>
      </c>
    </row>
    <row r="24" spans="2:3">
      <c r="B24" s="15"/>
      <c r="C24" s="17"/>
    </row>
    <row r="25" spans="2:3" ht="58.5" customHeight="1">
      <c r="B25" s="15" t="s">
        <v>8</v>
      </c>
      <c r="C25" s="32" t="s">
        <v>21</v>
      </c>
    </row>
    <row r="26" spans="2:3" ht="60" customHeight="1">
      <c r="B26" s="15" t="s">
        <v>10</v>
      </c>
      <c r="C26" s="32" t="s">
        <v>22</v>
      </c>
    </row>
    <row r="27" spans="2:3" ht="77.45">
      <c r="B27" s="15" t="s">
        <v>12</v>
      </c>
      <c r="C27" s="32" t="s">
        <v>23</v>
      </c>
    </row>
    <row r="28" spans="2:3">
      <c r="C28" s="32"/>
    </row>
    <row r="29" spans="2:3">
      <c r="C29" s="32"/>
    </row>
    <row r="30" spans="2:3">
      <c r="C30" s="32"/>
    </row>
    <row r="31" spans="2:3">
      <c r="C31" s="32"/>
    </row>
    <row r="32" spans="2:3">
      <c r="C32" s="32"/>
    </row>
    <row r="33" spans="3:3">
      <c r="C33" s="32"/>
    </row>
    <row r="34" spans="3:3">
      <c r="C34" s="32"/>
    </row>
    <row r="35" spans="3:3">
      <c r="C35" s="32"/>
    </row>
    <row r="36" spans="3:3">
      <c r="C36" s="32"/>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9"/>
  <sheetViews>
    <sheetView tabSelected="1" zoomScale="72" workbookViewId="0">
      <selection activeCell="Q8" sqref="Q8"/>
    </sheetView>
  </sheetViews>
  <sheetFormatPr defaultColWidth="8.88671875" defaultRowHeight="15.6"/>
  <cols>
    <col min="1" max="1" width="2.88671875" style="6" customWidth="1"/>
    <col min="2" max="2" width="9.88671875" style="7" customWidth="1"/>
    <col min="3" max="6" width="23" style="5" customWidth="1"/>
    <col min="7" max="7" width="23.88671875" style="5" customWidth="1"/>
    <col min="8" max="8" width="12.109375" style="7" customWidth="1"/>
    <col min="9" max="9" width="12.109375" style="11" customWidth="1"/>
    <col min="10" max="10" width="2.88671875" style="6" customWidth="1"/>
    <col min="11" max="11" width="25.88671875" style="6" customWidth="1"/>
    <col min="12" max="16" width="12.88671875" style="7" customWidth="1"/>
    <col min="17" max="16384" width="8.88671875" style="6"/>
  </cols>
  <sheetData>
    <row r="2" spans="1:20" s="19" customFormat="1" ht="18">
      <c r="B2" s="21" t="s">
        <v>24</v>
      </c>
      <c r="C2" s="21"/>
      <c r="D2" s="21"/>
      <c r="E2" s="21"/>
      <c r="F2" s="21"/>
      <c r="G2" s="21"/>
      <c r="H2" s="20"/>
      <c r="I2" s="22"/>
      <c r="L2" s="20"/>
      <c r="M2" s="20"/>
      <c r="N2" s="20"/>
      <c r="O2" s="20"/>
      <c r="P2" s="20"/>
    </row>
    <row r="3" spans="1:20" s="23" customFormat="1">
      <c r="A3" s="41"/>
      <c r="B3" s="37"/>
      <c r="C3" s="37"/>
      <c r="D3" s="37"/>
      <c r="E3" s="37"/>
      <c r="F3" s="37"/>
      <c r="G3" s="31"/>
      <c r="H3" s="42"/>
      <c r="I3" s="42"/>
      <c r="J3" s="41"/>
      <c r="K3" s="26" t="s">
        <v>25</v>
      </c>
      <c r="L3" s="43">
        <v>2023</v>
      </c>
      <c r="M3" s="43">
        <v>2029</v>
      </c>
      <c r="N3" s="44"/>
      <c r="O3" s="44"/>
      <c r="P3" s="44"/>
      <c r="Q3" s="41"/>
      <c r="R3" s="41"/>
      <c r="S3" s="41"/>
      <c r="T3" s="41"/>
    </row>
    <row r="4" spans="1:20" s="23" customFormat="1" ht="15" customHeight="1">
      <c r="A4" s="41"/>
      <c r="B4" s="75" t="s">
        <v>26</v>
      </c>
      <c r="C4" s="75"/>
      <c r="D4" s="75"/>
      <c r="E4" s="75"/>
      <c r="F4" s="75"/>
      <c r="G4" s="41"/>
      <c r="H4" s="41"/>
      <c r="I4" s="41"/>
      <c r="J4" s="41"/>
      <c r="K4" s="24" t="s">
        <v>27</v>
      </c>
      <c r="L4" s="25">
        <f>SUM(L14:L91)</f>
        <v>54</v>
      </c>
      <c r="M4" s="25">
        <f>SUM(L14:L91)</f>
        <v>54</v>
      </c>
      <c r="N4" s="44"/>
      <c r="O4" s="44"/>
      <c r="P4" s="44"/>
      <c r="Q4" s="41"/>
      <c r="R4" s="41"/>
      <c r="S4" s="41"/>
      <c r="T4" s="41"/>
    </row>
    <row r="5" spans="1:20" s="23" customFormat="1" ht="15" customHeight="1">
      <c r="A5" s="41"/>
      <c r="B5" s="75"/>
      <c r="C5" s="75"/>
      <c r="D5" s="75"/>
      <c r="E5" s="75"/>
      <c r="F5" s="75"/>
      <c r="G5" s="30"/>
      <c r="H5" s="25"/>
      <c r="I5" s="25"/>
      <c r="J5" s="41"/>
      <c r="K5" s="24" t="s">
        <v>28</v>
      </c>
      <c r="L5" s="25">
        <f>SUM(H14:H93)</f>
        <v>114770</v>
      </c>
      <c r="M5" s="25">
        <f>SUM(I14:I93)</f>
        <v>120463.03223057103</v>
      </c>
      <c r="N5" s="58"/>
      <c r="O5" s="44"/>
      <c r="P5" s="44"/>
      <c r="Q5" s="41"/>
      <c r="R5" s="41"/>
      <c r="S5" s="41"/>
      <c r="T5" s="41"/>
    </row>
    <row r="6" spans="1:20" s="23" customFormat="1" ht="15.75" customHeight="1">
      <c r="A6" s="41"/>
      <c r="B6" s="75"/>
      <c r="C6" s="75"/>
      <c r="D6" s="75"/>
      <c r="E6" s="75"/>
      <c r="F6" s="75"/>
      <c r="G6" s="41"/>
      <c r="H6" s="41"/>
      <c r="I6" s="41"/>
      <c r="J6" s="41"/>
      <c r="K6" s="24" t="s">
        <v>29</v>
      </c>
      <c r="L6" s="25">
        <f>L5/L4</f>
        <v>2125.3703703703704</v>
      </c>
      <c r="M6" s="25">
        <f>M5/M4</f>
        <v>2230.7968931587229</v>
      </c>
      <c r="N6" s="44"/>
      <c r="O6" s="44"/>
      <c r="P6" s="44"/>
      <c r="Q6" s="41"/>
      <c r="R6" s="41"/>
      <c r="S6" s="41"/>
      <c r="T6" s="41"/>
    </row>
    <row r="7" spans="1:20" s="23" customFormat="1" ht="15.75" customHeight="1">
      <c r="A7" s="41"/>
      <c r="B7" s="45"/>
      <c r="C7" s="45"/>
      <c r="D7" s="45"/>
      <c r="E7" s="45"/>
      <c r="F7" s="45"/>
      <c r="G7" s="41"/>
      <c r="H7" s="41"/>
      <c r="I7" s="41"/>
      <c r="J7" s="41"/>
      <c r="K7" s="30"/>
      <c r="L7" s="25"/>
      <c r="M7" s="25"/>
      <c r="N7" s="44"/>
      <c r="O7" s="44"/>
      <c r="P7" s="44"/>
      <c r="Q7" s="41"/>
      <c r="R7" s="41"/>
      <c r="S7" s="41"/>
      <c r="T7" s="41"/>
    </row>
    <row r="8" spans="1:20" s="23" customFormat="1" ht="32.450000000000003" customHeight="1">
      <c r="A8" s="41"/>
      <c r="B8" s="79" t="s">
        <v>30</v>
      </c>
      <c r="C8" s="79"/>
      <c r="D8" s="79"/>
      <c r="E8" s="79"/>
      <c r="F8" s="79"/>
      <c r="G8" s="79"/>
      <c r="H8" s="79"/>
      <c r="I8" s="79"/>
      <c r="J8" s="41"/>
      <c r="K8" s="30"/>
      <c r="L8" s="25"/>
      <c r="M8" s="25"/>
      <c r="N8" s="44"/>
      <c r="O8" s="44"/>
      <c r="P8" s="34" t="s">
        <v>31</v>
      </c>
      <c r="Q8" s="41"/>
      <c r="R8" s="41"/>
      <c r="S8" s="41"/>
      <c r="T8" s="41"/>
    </row>
    <row r="9" spans="1:20">
      <c r="L9" s="6"/>
      <c r="M9" s="6"/>
    </row>
    <row r="10" spans="1:20" ht="51" customHeight="1">
      <c r="B10" s="14" t="s">
        <v>32</v>
      </c>
      <c r="C10" s="14" t="s">
        <v>33</v>
      </c>
      <c r="D10" s="14" t="s">
        <v>34</v>
      </c>
      <c r="E10" s="14" t="s">
        <v>35</v>
      </c>
      <c r="F10" s="14" t="s">
        <v>36</v>
      </c>
      <c r="G10" s="14" t="s">
        <v>37</v>
      </c>
      <c r="H10" s="14" t="s">
        <v>38</v>
      </c>
      <c r="I10" s="14" t="s">
        <v>39</v>
      </c>
      <c r="J10" s="28"/>
      <c r="K10" s="14" t="s">
        <v>40</v>
      </c>
      <c r="L10" s="29" t="s">
        <v>41</v>
      </c>
      <c r="M10" s="76" t="s">
        <v>42</v>
      </c>
      <c r="N10" s="77"/>
      <c r="O10" s="77"/>
      <c r="P10" s="78"/>
    </row>
    <row r="11" spans="1:20" ht="15.95" thickBot="1"/>
    <row r="12" spans="1:20" s="4" customFormat="1" ht="47.1" thickBot="1">
      <c r="A12" s="46"/>
      <c r="B12" s="39" t="s">
        <v>43</v>
      </c>
      <c r="C12" s="47" t="s">
        <v>44</v>
      </c>
      <c r="D12" s="47" t="s">
        <v>45</v>
      </c>
      <c r="E12" s="47" t="s">
        <v>46</v>
      </c>
      <c r="F12" s="47" t="s">
        <v>47</v>
      </c>
      <c r="G12" s="47" t="s">
        <v>48</v>
      </c>
      <c r="H12" s="39" t="s">
        <v>49</v>
      </c>
      <c r="I12" s="39" t="s">
        <v>50</v>
      </c>
      <c r="J12" s="46"/>
      <c r="K12" s="48" t="s">
        <v>51</v>
      </c>
      <c r="L12" s="39" t="s">
        <v>52</v>
      </c>
      <c r="M12" s="49" t="s">
        <v>49</v>
      </c>
      <c r="N12" s="39" t="s">
        <v>53</v>
      </c>
      <c r="O12" s="49" t="s">
        <v>50</v>
      </c>
      <c r="P12" s="39" t="s">
        <v>54</v>
      </c>
      <c r="Q12" s="46"/>
      <c r="R12" s="46"/>
      <c r="S12" s="46"/>
      <c r="T12" s="46"/>
    </row>
    <row r="13" spans="1:20" s="4" customFormat="1">
      <c r="A13" s="46"/>
      <c r="B13" s="50"/>
      <c r="C13" s="51"/>
      <c r="D13" s="51"/>
      <c r="E13" s="51"/>
      <c r="F13" s="51"/>
      <c r="G13" s="51"/>
      <c r="H13" s="50"/>
      <c r="I13" s="52"/>
      <c r="J13" s="46"/>
      <c r="K13" s="53"/>
      <c r="L13" s="50"/>
      <c r="M13" s="50"/>
      <c r="N13" s="50"/>
      <c r="O13" s="50"/>
      <c r="P13" s="50"/>
      <c r="Q13" s="46"/>
      <c r="R13" s="46"/>
      <c r="S13" s="46"/>
      <c r="T13" s="46"/>
    </row>
    <row r="14" spans="1:20" s="4" customFormat="1">
      <c r="A14" s="46"/>
      <c r="B14" s="59" t="s">
        <v>55</v>
      </c>
      <c r="C14" s="60"/>
      <c r="D14" s="61"/>
      <c r="E14" s="61"/>
      <c r="F14" s="61"/>
      <c r="G14" s="60" t="s">
        <v>56</v>
      </c>
      <c r="H14" s="62">
        <v>1402</v>
      </c>
      <c r="I14" s="63">
        <v>1434.5714480302563</v>
      </c>
      <c r="J14" s="54"/>
      <c r="K14" s="10" t="s">
        <v>56</v>
      </c>
      <c r="L14" s="55">
        <v>3</v>
      </c>
      <c r="M14" s="12">
        <f t="shared" ref="M14:M31" si="0">IF(K14="",0,(SUMIF($G$14:$G$93,K14,$H$14:$H$93)))</f>
        <v>6899</v>
      </c>
      <c r="N14" s="13">
        <f t="shared" ref="N14:N45" si="1">IF(K14="",-1,(-($L$6-(M14/L14))/$L$6))</f>
        <v>8.2007493247364185E-2</v>
      </c>
      <c r="O14" s="12">
        <f t="shared" ref="O14:O31" si="2">IF(K14="",0,(SUMIF($G$14:$G$93,K14,$I$14:$I$93)))</f>
        <v>7348.2995767610319</v>
      </c>
      <c r="P14" s="13">
        <f t="shared" ref="P14:P45" si="3">IF(K14="",-1,(-($M$6-(O14/L14))/$M$6))</f>
        <v>9.8008160117783558E-2</v>
      </c>
      <c r="Q14" s="56"/>
      <c r="R14" s="46"/>
      <c r="S14" s="46"/>
      <c r="T14" s="46"/>
    </row>
    <row r="15" spans="1:20" s="4" customFormat="1">
      <c r="A15" s="46"/>
      <c r="B15" s="64" t="s">
        <v>57</v>
      </c>
      <c r="C15" s="10"/>
      <c r="D15" s="65"/>
      <c r="E15" s="65"/>
      <c r="F15" s="65"/>
      <c r="G15" s="10" t="s">
        <v>56</v>
      </c>
      <c r="H15" s="66">
        <v>1461</v>
      </c>
      <c r="I15" s="67">
        <v>1517.1393399864637</v>
      </c>
      <c r="J15" s="54"/>
      <c r="K15" s="10" t="s">
        <v>58</v>
      </c>
      <c r="L15" s="55">
        <v>3</v>
      </c>
      <c r="M15" s="12">
        <f t="shared" si="0"/>
        <v>5906</v>
      </c>
      <c r="N15" s="13">
        <f t="shared" si="1"/>
        <v>-7.3730068833318799E-2</v>
      </c>
      <c r="O15" s="12">
        <f t="shared" si="2"/>
        <v>6171.3465168428047</v>
      </c>
      <c r="P15" s="13">
        <f t="shared" si="3"/>
        <v>-7.7856208280139907E-2</v>
      </c>
      <c r="Q15" s="56"/>
      <c r="R15" s="46"/>
      <c r="S15" s="46"/>
      <c r="T15" s="57"/>
    </row>
    <row r="16" spans="1:20" s="4" customFormat="1">
      <c r="A16" s="46"/>
      <c r="B16" s="64" t="s">
        <v>59</v>
      </c>
      <c r="C16" s="10"/>
      <c r="D16" s="65"/>
      <c r="E16" s="65"/>
      <c r="F16" s="65"/>
      <c r="G16" s="10" t="s">
        <v>56</v>
      </c>
      <c r="H16" s="66">
        <v>1515</v>
      </c>
      <c r="I16" s="67">
        <v>1603</v>
      </c>
      <c r="J16" s="54"/>
      <c r="K16" s="10" t="s">
        <v>60</v>
      </c>
      <c r="L16" s="55">
        <v>3</v>
      </c>
      <c r="M16" s="12">
        <f t="shared" si="0"/>
        <v>6289</v>
      </c>
      <c r="N16" s="13">
        <f t="shared" si="1"/>
        <v>-1.3662106822340293E-2</v>
      </c>
      <c r="O16" s="12">
        <f t="shared" si="2"/>
        <v>6599.9712382112175</v>
      </c>
      <c r="P16" s="13">
        <f t="shared" si="3"/>
        <v>-1.3809630323641782E-2</v>
      </c>
      <c r="Q16" s="56"/>
      <c r="R16" s="46"/>
      <c r="S16" s="46"/>
      <c r="T16" s="57"/>
    </row>
    <row r="17" spans="1:20" s="4" customFormat="1">
      <c r="A17" s="46"/>
      <c r="B17" s="64" t="s">
        <v>61</v>
      </c>
      <c r="C17" s="10"/>
      <c r="D17" s="65"/>
      <c r="E17" s="65"/>
      <c r="F17" s="65"/>
      <c r="G17" s="10" t="s">
        <v>56</v>
      </c>
      <c r="H17" s="66">
        <v>1059</v>
      </c>
      <c r="I17" s="67">
        <v>1272</v>
      </c>
      <c r="J17" s="54"/>
      <c r="K17" s="10" t="s">
        <v>62</v>
      </c>
      <c r="L17" s="55">
        <v>3</v>
      </c>
      <c r="M17" s="12">
        <f t="shared" si="0"/>
        <v>7197</v>
      </c>
      <c r="N17" s="13">
        <f t="shared" si="1"/>
        <v>0.12874444541256422</v>
      </c>
      <c r="O17" s="12">
        <f t="shared" si="2"/>
        <v>7454.7327413001758</v>
      </c>
      <c r="P17" s="13">
        <f t="shared" si="3"/>
        <v>0.11391176910246924</v>
      </c>
      <c r="Q17" s="56"/>
      <c r="R17" s="46"/>
      <c r="S17" s="46"/>
      <c r="T17" s="57"/>
    </row>
    <row r="18" spans="1:20" s="4" customFormat="1">
      <c r="A18" s="46"/>
      <c r="B18" s="64" t="s">
        <v>63</v>
      </c>
      <c r="C18" s="10"/>
      <c r="D18" s="65"/>
      <c r="E18" s="65"/>
      <c r="F18" s="65"/>
      <c r="G18" s="10" t="s">
        <v>56</v>
      </c>
      <c r="H18" s="66">
        <v>1462</v>
      </c>
      <c r="I18" s="67">
        <v>1521.5887887443116</v>
      </c>
      <c r="J18" s="54"/>
      <c r="K18" s="10" t="s">
        <v>64</v>
      </c>
      <c r="L18" s="55">
        <v>3</v>
      </c>
      <c r="M18" s="12">
        <f t="shared" si="0"/>
        <v>6950</v>
      </c>
      <c r="N18" s="13">
        <f t="shared" si="1"/>
        <v>9.0006099154831293E-2</v>
      </c>
      <c r="O18" s="12">
        <f t="shared" si="2"/>
        <v>7424.0755845608846</v>
      </c>
      <c r="P18" s="13">
        <f t="shared" si="3"/>
        <v>0.10933087145205139</v>
      </c>
      <c r="Q18" s="56"/>
      <c r="R18" s="46"/>
      <c r="S18" s="46"/>
      <c r="T18" s="57"/>
    </row>
    <row r="19" spans="1:20" s="4" customFormat="1">
      <c r="A19" s="46"/>
      <c r="B19" s="64" t="s">
        <v>65</v>
      </c>
      <c r="C19" s="10"/>
      <c r="D19" s="65"/>
      <c r="E19" s="65"/>
      <c r="F19" s="65"/>
      <c r="G19" s="10" t="s">
        <v>60</v>
      </c>
      <c r="H19" s="66">
        <v>1485</v>
      </c>
      <c r="I19" s="67">
        <v>1561.276578099687</v>
      </c>
      <c r="J19" s="54"/>
      <c r="K19" s="10" t="s">
        <v>66</v>
      </c>
      <c r="L19" s="55">
        <v>3</v>
      </c>
      <c r="M19" s="12">
        <f t="shared" si="0"/>
        <v>5731</v>
      </c>
      <c r="N19" s="13">
        <f t="shared" si="1"/>
        <v>-0.10117626557462758</v>
      </c>
      <c r="O19" s="12">
        <f t="shared" si="2"/>
        <v>5960.8653598578967</v>
      </c>
      <c r="P19" s="13">
        <f t="shared" si="3"/>
        <v>-0.10930702564356726</v>
      </c>
      <c r="Q19" s="56"/>
      <c r="R19" s="46"/>
      <c r="S19" s="46"/>
      <c r="T19" s="57"/>
    </row>
    <row r="20" spans="1:20">
      <c r="B20" s="64" t="s">
        <v>67</v>
      </c>
      <c r="C20" s="10"/>
      <c r="D20" s="65"/>
      <c r="E20" s="65"/>
      <c r="F20" s="65"/>
      <c r="G20" s="10" t="s">
        <v>60</v>
      </c>
      <c r="H20" s="66">
        <v>1126</v>
      </c>
      <c r="I20" s="67">
        <v>1165.1088211103108</v>
      </c>
      <c r="J20" s="9"/>
      <c r="K20" s="10" t="s">
        <v>68</v>
      </c>
      <c r="L20" s="55">
        <v>3</v>
      </c>
      <c r="M20" s="12">
        <f t="shared" si="0"/>
        <v>5688</v>
      </c>
      <c r="N20" s="13">
        <f t="shared" si="1"/>
        <v>-0.10792018820249197</v>
      </c>
      <c r="O20" s="12">
        <f t="shared" si="2"/>
        <v>6048.6900460930683</v>
      </c>
      <c r="P20" s="13">
        <f t="shared" si="3"/>
        <v>-9.6183959396925769E-2</v>
      </c>
      <c r="Q20" s="8"/>
      <c r="T20" s="36"/>
    </row>
    <row r="21" spans="1:20">
      <c r="B21" s="64" t="s">
        <v>69</v>
      </c>
      <c r="C21" s="10"/>
      <c r="D21" s="65"/>
      <c r="E21" s="65"/>
      <c r="F21" s="65"/>
      <c r="G21" s="10" t="s">
        <v>60</v>
      </c>
      <c r="H21" s="66">
        <v>1665</v>
      </c>
      <c r="I21" s="67">
        <v>1740.5858390012204</v>
      </c>
      <c r="J21" s="9"/>
      <c r="K21" s="10" t="s">
        <v>70</v>
      </c>
      <c r="L21" s="55">
        <v>3</v>
      </c>
      <c r="M21" s="12">
        <f t="shared" si="0"/>
        <v>6623</v>
      </c>
      <c r="N21" s="13">
        <f t="shared" si="1"/>
        <v>3.8720920101071601E-2</v>
      </c>
      <c r="O21" s="12">
        <f t="shared" si="2"/>
        <v>6831.6481821330426</v>
      </c>
      <c r="P21" s="13">
        <f t="shared" si="3"/>
        <v>2.0808334319743188E-2</v>
      </c>
      <c r="Q21" s="8"/>
      <c r="T21" s="36"/>
    </row>
    <row r="22" spans="1:20">
      <c r="B22" s="64" t="s">
        <v>71</v>
      </c>
      <c r="C22" s="10"/>
      <c r="D22" s="65"/>
      <c r="E22" s="65"/>
      <c r="F22" s="65"/>
      <c r="G22" s="10" t="s">
        <v>60</v>
      </c>
      <c r="H22" s="66">
        <v>2013</v>
      </c>
      <c r="I22" s="67">
        <v>2133</v>
      </c>
      <c r="J22" s="9"/>
      <c r="K22" s="10" t="s">
        <v>72</v>
      </c>
      <c r="L22" s="55">
        <v>3</v>
      </c>
      <c r="M22" s="12">
        <f t="shared" si="0"/>
        <v>6929</v>
      </c>
      <c r="N22" s="13">
        <f t="shared" si="1"/>
        <v>8.6712555545874245E-2</v>
      </c>
      <c r="O22" s="12">
        <f t="shared" si="2"/>
        <v>7347.5046556331981</v>
      </c>
      <c r="P22" s="13">
        <f t="shared" si="3"/>
        <v>9.7889380272746782E-2</v>
      </c>
      <c r="Q22" s="8"/>
      <c r="T22" s="36"/>
    </row>
    <row r="23" spans="1:20">
      <c r="B23" s="64" t="s">
        <v>73</v>
      </c>
      <c r="C23" s="10"/>
      <c r="D23" s="65"/>
      <c r="E23" s="65"/>
      <c r="F23" s="65"/>
      <c r="G23" s="10" t="s">
        <v>66</v>
      </c>
      <c r="H23" s="66">
        <v>1036</v>
      </c>
      <c r="I23" s="67">
        <v>1070.1739331294598</v>
      </c>
      <c r="J23" s="9"/>
      <c r="K23" s="10" t="s">
        <v>74</v>
      </c>
      <c r="L23" s="55">
        <v>3</v>
      </c>
      <c r="M23" s="12">
        <f t="shared" si="0"/>
        <v>7361</v>
      </c>
      <c r="N23" s="13">
        <f t="shared" si="1"/>
        <v>0.15446545264441916</v>
      </c>
      <c r="O23" s="12">
        <f t="shared" si="2"/>
        <v>7627.0561492143443</v>
      </c>
      <c r="P23" s="13">
        <f t="shared" si="3"/>
        <v>0.13966092454891377</v>
      </c>
      <c r="Q23" s="8"/>
      <c r="T23" s="36"/>
    </row>
    <row r="24" spans="1:20">
      <c r="B24" s="64" t="s">
        <v>75</v>
      </c>
      <c r="C24" s="10"/>
      <c r="D24" s="65"/>
      <c r="E24" s="65"/>
      <c r="F24" s="65"/>
      <c r="G24" s="10" t="s">
        <v>66</v>
      </c>
      <c r="H24" s="66">
        <v>1658</v>
      </c>
      <c r="I24" s="67">
        <v>1712.8759821835556</v>
      </c>
      <c r="J24" s="9"/>
      <c r="K24" s="10" t="s">
        <v>76</v>
      </c>
      <c r="L24" s="55">
        <v>3</v>
      </c>
      <c r="M24" s="12">
        <f t="shared" si="0"/>
        <v>6718</v>
      </c>
      <c r="N24" s="13">
        <f t="shared" si="1"/>
        <v>5.3620284046353613E-2</v>
      </c>
      <c r="O24" s="12">
        <f t="shared" si="2"/>
        <v>6976.1604072991558</v>
      </c>
      <c r="P24" s="13">
        <f t="shared" si="3"/>
        <v>4.2401847323892038E-2</v>
      </c>
      <c r="Q24" s="8"/>
      <c r="T24" s="36"/>
    </row>
    <row r="25" spans="1:20">
      <c r="B25" s="64" t="s">
        <v>77</v>
      </c>
      <c r="C25" s="10"/>
      <c r="D25" s="65"/>
      <c r="E25" s="65"/>
      <c r="F25" s="65"/>
      <c r="G25" s="10" t="s">
        <v>66</v>
      </c>
      <c r="H25" s="66">
        <v>1252</v>
      </c>
      <c r="I25" s="67">
        <v>1314.8569073099759</v>
      </c>
      <c r="J25" s="9"/>
      <c r="K25" s="10" t="s">
        <v>78</v>
      </c>
      <c r="L25" s="55">
        <v>3</v>
      </c>
      <c r="M25" s="12">
        <f t="shared" si="0"/>
        <v>6485</v>
      </c>
      <c r="N25" s="13">
        <f t="shared" si="1"/>
        <v>1.7077633527925313E-2</v>
      </c>
      <c r="O25" s="12">
        <f t="shared" si="2"/>
        <v>7014.0495009850201</v>
      </c>
      <c r="P25" s="13">
        <f t="shared" si="3"/>
        <v>4.8063365830583647E-2</v>
      </c>
      <c r="Q25" s="8"/>
      <c r="T25" s="36"/>
    </row>
    <row r="26" spans="1:20">
      <c r="B26" s="64" t="s">
        <v>79</v>
      </c>
      <c r="C26" s="10"/>
      <c r="D26" s="65"/>
      <c r="E26" s="65"/>
      <c r="F26" s="65"/>
      <c r="G26" s="10" t="s">
        <v>66</v>
      </c>
      <c r="H26" s="66">
        <v>1134</v>
      </c>
      <c r="I26" s="67">
        <v>1176.0670053144095</v>
      </c>
      <c r="J26" s="9"/>
      <c r="K26" s="10" t="s">
        <v>80</v>
      </c>
      <c r="L26" s="55">
        <v>3</v>
      </c>
      <c r="M26" s="12">
        <f t="shared" si="0"/>
        <v>6111</v>
      </c>
      <c r="N26" s="13">
        <f t="shared" si="1"/>
        <v>-4.1578809793500073E-2</v>
      </c>
      <c r="O26" s="12">
        <f t="shared" si="2"/>
        <v>6331.0705002926643</v>
      </c>
      <c r="P26" s="13">
        <f t="shared" si="3"/>
        <v>-5.3989702109229883E-2</v>
      </c>
      <c r="Q26" s="8"/>
      <c r="T26" s="36"/>
    </row>
    <row r="27" spans="1:20">
      <c r="B27" s="64" t="s">
        <v>81</v>
      </c>
      <c r="C27" s="10"/>
      <c r="D27" s="65"/>
      <c r="E27" s="65"/>
      <c r="F27" s="65"/>
      <c r="G27" s="10" t="s">
        <v>66</v>
      </c>
      <c r="H27" s="66">
        <v>651</v>
      </c>
      <c r="I27" s="67">
        <v>686.89153192049605</v>
      </c>
      <c r="J27" s="9"/>
      <c r="K27" s="10" t="s">
        <v>82</v>
      </c>
      <c r="L27" s="55">
        <v>3</v>
      </c>
      <c r="M27" s="12">
        <f t="shared" si="0"/>
        <v>6334</v>
      </c>
      <c r="N27" s="13">
        <f t="shared" si="1"/>
        <v>-6.6045133745751975E-3</v>
      </c>
      <c r="O27" s="12">
        <f t="shared" si="2"/>
        <v>6709.3142773633099</v>
      </c>
      <c r="P27" s="13">
        <f t="shared" si="3"/>
        <v>2.5287821195258985E-3</v>
      </c>
      <c r="Q27" s="8"/>
      <c r="T27" s="36"/>
    </row>
    <row r="28" spans="1:20">
      <c r="B28" s="64" t="s">
        <v>83</v>
      </c>
      <c r="C28" s="10"/>
      <c r="D28" s="65"/>
      <c r="E28" s="65"/>
      <c r="F28" s="65"/>
      <c r="G28" s="10" t="s">
        <v>70</v>
      </c>
      <c r="H28" s="66">
        <v>1836</v>
      </c>
      <c r="I28" s="67">
        <v>1893.1861166979804</v>
      </c>
      <c r="J28" s="9"/>
      <c r="K28" s="10" t="s">
        <v>84</v>
      </c>
      <c r="L28" s="55">
        <v>3</v>
      </c>
      <c r="M28" s="12">
        <f t="shared" si="0"/>
        <v>5350</v>
      </c>
      <c r="N28" s="13">
        <f t="shared" si="1"/>
        <v>-0.16093055676570539</v>
      </c>
      <c r="O28" s="12">
        <f t="shared" si="2"/>
        <v>5567.6567676711074</v>
      </c>
      <c r="P28" s="13">
        <f t="shared" si="3"/>
        <v>-0.16806160394286743</v>
      </c>
      <c r="Q28" s="8"/>
      <c r="T28" s="36"/>
    </row>
    <row r="29" spans="1:20">
      <c r="B29" s="64" t="s">
        <v>85</v>
      </c>
      <c r="C29" s="10"/>
      <c r="D29" s="65"/>
      <c r="E29" s="65"/>
      <c r="F29" s="65"/>
      <c r="G29" s="10" t="s">
        <v>70</v>
      </c>
      <c r="H29" s="66">
        <v>1944</v>
      </c>
      <c r="I29" s="67">
        <v>1999.1422518801069</v>
      </c>
      <c r="J29" s="9"/>
      <c r="K29" s="10" t="s">
        <v>86</v>
      </c>
      <c r="L29" s="55">
        <v>3</v>
      </c>
      <c r="M29" s="12">
        <f t="shared" si="0"/>
        <v>6050</v>
      </c>
      <c r="N29" s="13">
        <f t="shared" si="1"/>
        <v>-5.1145769800470503E-2</v>
      </c>
      <c r="O29" s="12">
        <f t="shared" si="2"/>
        <v>6509.4148288854176</v>
      </c>
      <c r="P29" s="13">
        <f t="shared" si="3"/>
        <v>-2.7340880016447751E-2</v>
      </c>
      <c r="Q29" s="8"/>
      <c r="T29" s="36"/>
    </row>
    <row r="30" spans="1:20">
      <c r="B30" s="64" t="s">
        <v>87</v>
      </c>
      <c r="C30" s="10"/>
      <c r="D30" s="65"/>
      <c r="E30" s="65"/>
      <c r="F30" s="65"/>
      <c r="G30" s="10" t="s">
        <v>70</v>
      </c>
      <c r="H30" s="66">
        <v>1515</v>
      </c>
      <c r="I30" s="67">
        <v>1575.7252753061227</v>
      </c>
      <c r="J30" s="9"/>
      <c r="K30" s="10" t="s">
        <v>88</v>
      </c>
      <c r="L30" s="55">
        <v>3</v>
      </c>
      <c r="M30" s="12">
        <f t="shared" si="0"/>
        <v>5904</v>
      </c>
      <c r="N30" s="13">
        <f t="shared" si="1"/>
        <v>-7.4043739653219517E-2</v>
      </c>
      <c r="O30" s="12">
        <f t="shared" si="2"/>
        <v>6070.8891935982901</v>
      </c>
      <c r="P30" s="13">
        <f t="shared" si="3"/>
        <v>-9.2866886534861554E-2</v>
      </c>
      <c r="Q30" s="8"/>
      <c r="T30" s="36"/>
    </row>
    <row r="31" spans="1:20">
      <c r="B31" s="64" t="s">
        <v>89</v>
      </c>
      <c r="C31" s="10"/>
      <c r="D31" s="65"/>
      <c r="E31" s="65"/>
      <c r="F31" s="65"/>
      <c r="G31" s="10" t="s">
        <v>70</v>
      </c>
      <c r="H31" s="66">
        <v>1328</v>
      </c>
      <c r="I31" s="67">
        <v>1363.5945382488328</v>
      </c>
      <c r="J31" s="9"/>
      <c r="K31" s="10" t="s">
        <v>90</v>
      </c>
      <c r="L31" s="55">
        <v>3</v>
      </c>
      <c r="M31" s="12">
        <f t="shared" si="0"/>
        <v>6245</v>
      </c>
      <c r="N31" s="13">
        <f t="shared" si="1"/>
        <v>-2.0562864860155194E-2</v>
      </c>
      <c r="O31" s="12">
        <f t="shared" si="2"/>
        <v>6470.2867038684008</v>
      </c>
      <c r="P31" s="13">
        <f t="shared" si="3"/>
        <v>-3.3187538840029618E-2</v>
      </c>
      <c r="Q31" s="8"/>
      <c r="T31" s="36"/>
    </row>
    <row r="32" spans="1:20">
      <c r="B32" s="64" t="s">
        <v>91</v>
      </c>
      <c r="C32" s="10"/>
      <c r="D32" s="65"/>
      <c r="E32" s="65"/>
      <c r="F32" s="65"/>
      <c r="G32" s="10" t="s">
        <v>76</v>
      </c>
      <c r="H32" s="66">
        <v>1850</v>
      </c>
      <c r="I32" s="67">
        <v>1926.7398223793978</v>
      </c>
      <c r="J32" s="9"/>
      <c r="K32" s="3"/>
      <c r="L32" s="2"/>
      <c r="M32" s="12">
        <f t="shared" ref="M32:M63" si="4">IF(K32="",0,(SUMIF($G$14:$G$85,K32,$H$14:$H$85)))</f>
        <v>0</v>
      </c>
      <c r="N32" s="13">
        <f t="shared" si="1"/>
        <v>-1</v>
      </c>
      <c r="O32" s="12">
        <f t="shared" ref="O32:O63" si="5">IF(K32="",0,(SUMIF($G$14:$G$85,K32,$I$14:$I$85)))</f>
        <v>0</v>
      </c>
      <c r="P32" s="13">
        <f t="shared" si="3"/>
        <v>-1</v>
      </c>
      <c r="Q32" s="8"/>
      <c r="T32" s="36"/>
    </row>
    <row r="33" spans="2:20">
      <c r="B33" s="64" t="s">
        <v>92</v>
      </c>
      <c r="C33" s="10"/>
      <c r="D33" s="65"/>
      <c r="E33" s="65"/>
      <c r="F33" s="65"/>
      <c r="G33" s="10" t="s">
        <v>76</v>
      </c>
      <c r="H33" s="66">
        <v>1661</v>
      </c>
      <c r="I33" s="67">
        <v>1727.9162339115896</v>
      </c>
      <c r="J33" s="9"/>
      <c r="K33" s="3"/>
      <c r="L33" s="2"/>
      <c r="M33" s="12">
        <f t="shared" si="4"/>
        <v>0</v>
      </c>
      <c r="N33" s="13">
        <f t="shared" si="1"/>
        <v>-1</v>
      </c>
      <c r="O33" s="12">
        <f t="shared" si="5"/>
        <v>0</v>
      </c>
      <c r="P33" s="13">
        <f t="shared" si="3"/>
        <v>-1</v>
      </c>
      <c r="Q33" s="8"/>
      <c r="T33" s="36"/>
    </row>
    <row r="34" spans="2:20">
      <c r="B34" s="64" t="s">
        <v>93</v>
      </c>
      <c r="C34" s="10"/>
      <c r="D34" s="65"/>
      <c r="E34" s="65"/>
      <c r="F34" s="65"/>
      <c r="G34" s="10" t="s">
        <v>76</v>
      </c>
      <c r="H34" s="66">
        <v>844</v>
      </c>
      <c r="I34" s="67">
        <v>890.1492421310511</v>
      </c>
      <c r="J34" s="9"/>
      <c r="K34" s="3"/>
      <c r="L34" s="2"/>
      <c r="M34" s="12">
        <f t="shared" si="4"/>
        <v>0</v>
      </c>
      <c r="N34" s="13">
        <f t="shared" si="1"/>
        <v>-1</v>
      </c>
      <c r="O34" s="12">
        <f t="shared" si="5"/>
        <v>0</v>
      </c>
      <c r="P34" s="13">
        <f t="shared" si="3"/>
        <v>-1</v>
      </c>
      <c r="Q34" s="8"/>
      <c r="T34" s="36"/>
    </row>
    <row r="35" spans="2:20">
      <c r="B35" s="64" t="s">
        <v>94</v>
      </c>
      <c r="C35" s="10"/>
      <c r="D35" s="65"/>
      <c r="E35" s="65"/>
      <c r="F35" s="65"/>
      <c r="G35" s="10" t="s">
        <v>76</v>
      </c>
      <c r="H35" s="66">
        <v>1163</v>
      </c>
      <c r="I35" s="67">
        <v>1208.2681572172569</v>
      </c>
      <c r="J35" s="9"/>
      <c r="K35" s="3"/>
      <c r="L35" s="2"/>
      <c r="M35" s="12">
        <f t="shared" si="4"/>
        <v>0</v>
      </c>
      <c r="N35" s="13">
        <f t="shared" si="1"/>
        <v>-1</v>
      </c>
      <c r="O35" s="12">
        <f t="shared" si="5"/>
        <v>0</v>
      </c>
      <c r="P35" s="13">
        <f t="shared" si="3"/>
        <v>-1</v>
      </c>
      <c r="Q35" s="8"/>
      <c r="T35" s="36"/>
    </row>
    <row r="36" spans="2:20">
      <c r="B36" s="64" t="s">
        <v>95</v>
      </c>
      <c r="C36" s="10"/>
      <c r="D36" s="65"/>
      <c r="E36" s="65"/>
      <c r="F36" s="65"/>
      <c r="G36" s="10" t="s">
        <v>76</v>
      </c>
      <c r="H36" s="66">
        <v>1200</v>
      </c>
      <c r="I36" s="67">
        <v>1223.0869516598607</v>
      </c>
      <c r="J36" s="9"/>
      <c r="K36" s="3"/>
      <c r="L36" s="2"/>
      <c r="M36" s="12">
        <f t="shared" si="4"/>
        <v>0</v>
      </c>
      <c r="N36" s="13">
        <f t="shared" si="1"/>
        <v>-1</v>
      </c>
      <c r="O36" s="12">
        <f t="shared" si="5"/>
        <v>0</v>
      </c>
      <c r="P36" s="13">
        <f t="shared" si="3"/>
        <v>-1</v>
      </c>
      <c r="Q36" s="8"/>
      <c r="T36" s="36"/>
    </row>
    <row r="37" spans="2:20">
      <c r="B37" s="64" t="s">
        <v>96</v>
      </c>
      <c r="C37" s="10"/>
      <c r="D37" s="65"/>
      <c r="E37" s="65"/>
      <c r="F37" s="65"/>
      <c r="G37" s="10" t="s">
        <v>82</v>
      </c>
      <c r="H37" s="66">
        <v>873</v>
      </c>
      <c r="I37" s="67">
        <v>1025</v>
      </c>
      <c r="J37" s="9"/>
      <c r="K37" s="3"/>
      <c r="L37" s="2"/>
      <c r="M37" s="12">
        <f t="shared" si="4"/>
        <v>0</v>
      </c>
      <c r="N37" s="13">
        <f t="shared" si="1"/>
        <v>-1</v>
      </c>
      <c r="O37" s="12">
        <f t="shared" si="5"/>
        <v>0</v>
      </c>
      <c r="P37" s="13">
        <f t="shared" si="3"/>
        <v>-1</v>
      </c>
      <c r="Q37" s="8"/>
      <c r="T37" s="36"/>
    </row>
    <row r="38" spans="2:20">
      <c r="B38" s="64" t="s">
        <v>97</v>
      </c>
      <c r="C38" s="10"/>
      <c r="D38" s="65"/>
      <c r="E38" s="65"/>
      <c r="F38" s="65"/>
      <c r="G38" s="10" t="s">
        <v>82</v>
      </c>
      <c r="H38" s="66">
        <v>1013</v>
      </c>
      <c r="I38" s="67">
        <v>1049.5973244268946</v>
      </c>
      <c r="J38" s="9"/>
      <c r="K38" s="3"/>
      <c r="L38" s="2"/>
      <c r="M38" s="12">
        <f t="shared" si="4"/>
        <v>0</v>
      </c>
      <c r="N38" s="13">
        <f t="shared" si="1"/>
        <v>-1</v>
      </c>
      <c r="O38" s="12">
        <f t="shared" si="5"/>
        <v>0</v>
      </c>
      <c r="P38" s="13">
        <f t="shared" si="3"/>
        <v>-1</v>
      </c>
      <c r="Q38" s="8"/>
      <c r="T38" s="36"/>
    </row>
    <row r="39" spans="2:20">
      <c r="B39" s="64" t="s">
        <v>98</v>
      </c>
      <c r="C39" s="10"/>
      <c r="D39" s="65"/>
      <c r="E39" s="65"/>
      <c r="F39" s="65"/>
      <c r="G39" s="10" t="s">
        <v>82</v>
      </c>
      <c r="H39" s="66">
        <v>846</v>
      </c>
      <c r="I39" s="67">
        <v>859.38691536862859</v>
      </c>
      <c r="J39" s="9"/>
      <c r="K39" s="3"/>
      <c r="L39" s="2"/>
      <c r="M39" s="12">
        <f t="shared" si="4"/>
        <v>0</v>
      </c>
      <c r="N39" s="13">
        <f t="shared" si="1"/>
        <v>-1</v>
      </c>
      <c r="O39" s="12">
        <f t="shared" si="5"/>
        <v>0</v>
      </c>
      <c r="P39" s="13">
        <f t="shared" si="3"/>
        <v>-1</v>
      </c>
      <c r="Q39" s="8"/>
      <c r="T39" s="36"/>
    </row>
    <row r="40" spans="2:20">
      <c r="B40" s="64" t="s">
        <v>99</v>
      </c>
      <c r="C40" s="10"/>
      <c r="D40" s="65"/>
      <c r="E40" s="65"/>
      <c r="F40" s="65"/>
      <c r="G40" s="10" t="s">
        <v>82</v>
      </c>
      <c r="H40" s="66">
        <v>950</v>
      </c>
      <c r="I40" s="67">
        <v>1030</v>
      </c>
      <c r="J40" s="9"/>
      <c r="K40" s="3"/>
      <c r="L40" s="2"/>
      <c r="M40" s="12">
        <f t="shared" si="4"/>
        <v>0</v>
      </c>
      <c r="N40" s="13">
        <f t="shared" si="1"/>
        <v>-1</v>
      </c>
      <c r="O40" s="12">
        <f t="shared" si="5"/>
        <v>0</v>
      </c>
      <c r="P40" s="13">
        <f t="shared" si="3"/>
        <v>-1</v>
      </c>
      <c r="Q40" s="8"/>
      <c r="T40" s="36"/>
    </row>
    <row r="41" spans="2:20">
      <c r="B41" s="64" t="s">
        <v>100</v>
      </c>
      <c r="C41" s="10"/>
      <c r="D41" s="65"/>
      <c r="E41" s="65"/>
      <c r="F41" s="65"/>
      <c r="G41" s="10" t="s">
        <v>82</v>
      </c>
      <c r="H41" s="66">
        <v>1319</v>
      </c>
      <c r="I41" s="67">
        <v>1360.8484081347729</v>
      </c>
      <c r="J41" s="9"/>
      <c r="K41" s="3"/>
      <c r="L41" s="2"/>
      <c r="M41" s="12">
        <f t="shared" si="4"/>
        <v>0</v>
      </c>
      <c r="N41" s="13">
        <f t="shared" si="1"/>
        <v>-1</v>
      </c>
      <c r="O41" s="12">
        <f t="shared" si="5"/>
        <v>0</v>
      </c>
      <c r="P41" s="13">
        <f t="shared" si="3"/>
        <v>-1</v>
      </c>
      <c r="Q41" s="8"/>
      <c r="T41" s="36"/>
    </row>
    <row r="42" spans="2:20">
      <c r="B42" s="64" t="s">
        <v>101</v>
      </c>
      <c r="C42" s="10"/>
      <c r="D42" s="65"/>
      <c r="E42" s="65"/>
      <c r="F42" s="65"/>
      <c r="G42" s="10" t="s">
        <v>82</v>
      </c>
      <c r="H42" s="66">
        <v>1333</v>
      </c>
      <c r="I42" s="67">
        <v>1384.4816294330135</v>
      </c>
      <c r="J42" s="9"/>
      <c r="K42" s="3"/>
      <c r="L42" s="2"/>
      <c r="M42" s="12">
        <f t="shared" si="4"/>
        <v>0</v>
      </c>
      <c r="N42" s="13">
        <f t="shared" si="1"/>
        <v>-1</v>
      </c>
      <c r="O42" s="12">
        <f t="shared" si="5"/>
        <v>0</v>
      </c>
      <c r="P42" s="13">
        <f t="shared" si="3"/>
        <v>-1</v>
      </c>
      <c r="Q42" s="8"/>
      <c r="T42" s="36"/>
    </row>
    <row r="43" spans="2:20">
      <c r="B43" s="64" t="s">
        <v>102</v>
      </c>
      <c r="C43" s="10"/>
      <c r="D43" s="65"/>
      <c r="E43" s="65"/>
      <c r="F43" s="65"/>
      <c r="G43" s="10" t="s">
        <v>84</v>
      </c>
      <c r="H43" s="66">
        <v>1213</v>
      </c>
      <c r="I43" s="67">
        <v>1251.8249336430185</v>
      </c>
      <c r="J43" s="9"/>
      <c r="K43" s="3"/>
      <c r="L43" s="2"/>
      <c r="M43" s="12">
        <f t="shared" si="4"/>
        <v>0</v>
      </c>
      <c r="N43" s="13">
        <f t="shared" si="1"/>
        <v>-1</v>
      </c>
      <c r="O43" s="12">
        <f t="shared" si="5"/>
        <v>0</v>
      </c>
      <c r="P43" s="13">
        <f t="shared" si="3"/>
        <v>-1</v>
      </c>
      <c r="Q43" s="8"/>
      <c r="T43" s="36"/>
    </row>
    <row r="44" spans="2:20">
      <c r="B44" s="64" t="s">
        <v>103</v>
      </c>
      <c r="C44" s="10"/>
      <c r="D44" s="65"/>
      <c r="E44" s="65"/>
      <c r="F44" s="65"/>
      <c r="G44" s="10" t="s">
        <v>84</v>
      </c>
      <c r="H44" s="66">
        <v>1098</v>
      </c>
      <c r="I44" s="67">
        <v>1155.7896031992307</v>
      </c>
      <c r="J44" s="9"/>
      <c r="K44" s="3"/>
      <c r="L44" s="2"/>
      <c r="M44" s="12">
        <f t="shared" si="4"/>
        <v>0</v>
      </c>
      <c r="N44" s="13">
        <f t="shared" si="1"/>
        <v>-1</v>
      </c>
      <c r="O44" s="12">
        <f t="shared" si="5"/>
        <v>0</v>
      </c>
      <c r="P44" s="13">
        <f t="shared" si="3"/>
        <v>-1</v>
      </c>
      <c r="Q44" s="8"/>
      <c r="T44" s="36"/>
    </row>
    <row r="45" spans="2:20">
      <c r="B45" s="64" t="s">
        <v>104</v>
      </c>
      <c r="C45" s="10"/>
      <c r="D45" s="65"/>
      <c r="E45" s="65"/>
      <c r="F45" s="65"/>
      <c r="G45" s="10" t="s">
        <v>84</v>
      </c>
      <c r="H45" s="66">
        <v>1412</v>
      </c>
      <c r="I45" s="67">
        <v>1457.8413392154562</v>
      </c>
      <c r="J45" s="9"/>
      <c r="K45" s="3"/>
      <c r="L45" s="2"/>
      <c r="M45" s="12">
        <f t="shared" si="4"/>
        <v>0</v>
      </c>
      <c r="N45" s="13">
        <f t="shared" si="1"/>
        <v>-1</v>
      </c>
      <c r="O45" s="12">
        <f t="shared" si="5"/>
        <v>0</v>
      </c>
      <c r="P45" s="13">
        <f t="shared" si="3"/>
        <v>-1</v>
      </c>
      <c r="Q45" s="8"/>
      <c r="T45" s="36"/>
    </row>
    <row r="46" spans="2:20">
      <c r="B46" s="64" t="s">
        <v>105</v>
      </c>
      <c r="C46" s="10"/>
      <c r="D46" s="65"/>
      <c r="E46" s="65"/>
      <c r="F46" s="65"/>
      <c r="G46" s="10" t="s">
        <v>84</v>
      </c>
      <c r="H46" s="66">
        <v>1627</v>
      </c>
      <c r="I46" s="67">
        <v>1702.2008916134014</v>
      </c>
      <c r="J46" s="9"/>
      <c r="K46" s="3"/>
      <c r="L46" s="2"/>
      <c r="M46" s="12">
        <f t="shared" si="4"/>
        <v>0</v>
      </c>
      <c r="N46" s="13">
        <f t="shared" ref="N46:N77" si="6">IF(K46="",-1,(-($L$6-(M46/L46))/$L$6))</f>
        <v>-1</v>
      </c>
      <c r="O46" s="12">
        <f t="shared" si="5"/>
        <v>0</v>
      </c>
      <c r="P46" s="13">
        <f t="shared" ref="P46:P77" si="7">IF(K46="",-1,(-($M$6-(O46/L46))/$M$6))</f>
        <v>-1</v>
      </c>
      <c r="Q46" s="8"/>
      <c r="T46" s="36"/>
    </row>
    <row r="47" spans="2:20">
      <c r="B47" s="64" t="s">
        <v>106</v>
      </c>
      <c r="C47" s="10"/>
      <c r="D47" s="65"/>
      <c r="E47" s="65"/>
      <c r="F47" s="65"/>
      <c r="G47" s="10" t="s">
        <v>86</v>
      </c>
      <c r="H47" s="66">
        <v>2262</v>
      </c>
      <c r="I47" s="67">
        <v>2364.4308940100723</v>
      </c>
      <c r="J47" s="9"/>
      <c r="K47" s="3"/>
      <c r="L47" s="2"/>
      <c r="M47" s="12">
        <f t="shared" si="4"/>
        <v>0</v>
      </c>
      <c r="N47" s="13">
        <f t="shared" si="6"/>
        <v>-1</v>
      </c>
      <c r="O47" s="12">
        <f t="shared" si="5"/>
        <v>0</v>
      </c>
      <c r="P47" s="13">
        <f t="shared" si="7"/>
        <v>-1</v>
      </c>
      <c r="Q47" s="8"/>
      <c r="T47" s="36"/>
    </row>
    <row r="48" spans="2:20">
      <c r="B48" s="64" t="s">
        <v>107</v>
      </c>
      <c r="C48" s="10"/>
      <c r="D48" s="65"/>
      <c r="E48" s="65"/>
      <c r="F48" s="65"/>
      <c r="G48" s="10" t="s">
        <v>86</v>
      </c>
      <c r="H48" s="66">
        <v>1062</v>
      </c>
      <c r="I48" s="67">
        <v>1124</v>
      </c>
      <c r="J48" s="9"/>
      <c r="K48" s="3"/>
      <c r="L48" s="2"/>
      <c r="M48" s="12">
        <f t="shared" si="4"/>
        <v>0</v>
      </c>
      <c r="N48" s="13">
        <f t="shared" si="6"/>
        <v>-1</v>
      </c>
      <c r="O48" s="12">
        <f t="shared" si="5"/>
        <v>0</v>
      </c>
      <c r="P48" s="13">
        <f t="shared" si="7"/>
        <v>-1</v>
      </c>
      <c r="Q48" s="8"/>
      <c r="T48" s="36"/>
    </row>
    <row r="49" spans="2:20">
      <c r="B49" s="64" t="s">
        <v>108</v>
      </c>
      <c r="C49" s="10"/>
      <c r="D49" s="65"/>
      <c r="E49" s="65"/>
      <c r="F49" s="65"/>
      <c r="G49" s="10" t="s">
        <v>86</v>
      </c>
      <c r="H49" s="66">
        <v>1648</v>
      </c>
      <c r="I49" s="67">
        <v>1909</v>
      </c>
      <c r="J49" s="9"/>
      <c r="K49" s="3"/>
      <c r="L49" s="2"/>
      <c r="M49" s="12">
        <f t="shared" si="4"/>
        <v>0</v>
      </c>
      <c r="N49" s="13">
        <f t="shared" si="6"/>
        <v>-1</v>
      </c>
      <c r="O49" s="12">
        <f t="shared" si="5"/>
        <v>0</v>
      </c>
      <c r="P49" s="13">
        <f t="shared" si="7"/>
        <v>-1</v>
      </c>
      <c r="Q49" s="8"/>
      <c r="T49" s="36"/>
    </row>
    <row r="50" spans="2:20">
      <c r="B50" s="64" t="s">
        <v>109</v>
      </c>
      <c r="C50" s="10"/>
      <c r="D50" s="65"/>
      <c r="E50" s="65"/>
      <c r="F50" s="65"/>
      <c r="G50" s="10" t="s">
        <v>86</v>
      </c>
      <c r="H50" s="66">
        <v>1078</v>
      </c>
      <c r="I50" s="67">
        <v>1111.9839348753446</v>
      </c>
      <c r="J50" s="9"/>
      <c r="K50" s="3"/>
      <c r="L50" s="2"/>
      <c r="M50" s="12">
        <f t="shared" si="4"/>
        <v>0</v>
      </c>
      <c r="N50" s="13">
        <f t="shared" si="6"/>
        <v>-1</v>
      </c>
      <c r="O50" s="12">
        <f t="shared" si="5"/>
        <v>0</v>
      </c>
      <c r="P50" s="13">
        <f t="shared" si="7"/>
        <v>-1</v>
      </c>
      <c r="Q50" s="8"/>
      <c r="T50" s="36"/>
    </row>
    <row r="51" spans="2:20">
      <c r="B51" s="64" t="s">
        <v>110</v>
      </c>
      <c r="C51" s="10"/>
      <c r="D51" s="65"/>
      <c r="E51" s="65"/>
      <c r="F51" s="65"/>
      <c r="G51" s="10" t="s">
        <v>88</v>
      </c>
      <c r="H51" s="66">
        <v>1549</v>
      </c>
      <c r="I51" s="67">
        <v>1616</v>
      </c>
      <c r="J51" s="9"/>
      <c r="K51" s="3"/>
      <c r="L51" s="2"/>
      <c r="M51" s="12">
        <f t="shared" si="4"/>
        <v>0</v>
      </c>
      <c r="N51" s="13">
        <f t="shared" si="6"/>
        <v>-1</v>
      </c>
      <c r="O51" s="12">
        <f t="shared" si="5"/>
        <v>0</v>
      </c>
      <c r="P51" s="13">
        <f t="shared" si="7"/>
        <v>-1</v>
      </c>
      <c r="Q51" s="8"/>
      <c r="T51" s="36"/>
    </row>
    <row r="52" spans="2:20">
      <c r="B52" s="64" t="s">
        <v>111</v>
      </c>
      <c r="C52" s="10"/>
      <c r="D52" s="65"/>
      <c r="E52" s="65"/>
      <c r="F52" s="65"/>
      <c r="G52" s="10" t="s">
        <v>88</v>
      </c>
      <c r="H52" s="66">
        <v>1676</v>
      </c>
      <c r="I52" s="67">
        <v>1722.4942693869525</v>
      </c>
      <c r="J52" s="9"/>
      <c r="K52" s="3"/>
      <c r="L52" s="2"/>
      <c r="M52" s="12">
        <f t="shared" si="4"/>
        <v>0</v>
      </c>
      <c r="N52" s="13">
        <f t="shared" si="6"/>
        <v>-1</v>
      </c>
      <c r="O52" s="12">
        <f t="shared" si="5"/>
        <v>0</v>
      </c>
      <c r="P52" s="13">
        <f t="shared" si="7"/>
        <v>-1</v>
      </c>
      <c r="Q52" s="8"/>
      <c r="T52" s="36"/>
    </row>
    <row r="53" spans="2:20">
      <c r="B53" s="64" t="s">
        <v>112</v>
      </c>
      <c r="C53" s="10"/>
      <c r="D53" s="65"/>
      <c r="E53" s="65"/>
      <c r="F53" s="65"/>
      <c r="G53" s="10" t="s">
        <v>88</v>
      </c>
      <c r="H53" s="66">
        <v>1449</v>
      </c>
      <c r="I53" s="67">
        <v>1478.7946292172246</v>
      </c>
      <c r="J53" s="9"/>
      <c r="K53" s="3"/>
      <c r="L53" s="2"/>
      <c r="M53" s="12">
        <f t="shared" si="4"/>
        <v>0</v>
      </c>
      <c r="N53" s="13">
        <f t="shared" si="6"/>
        <v>-1</v>
      </c>
      <c r="O53" s="12">
        <f t="shared" si="5"/>
        <v>0</v>
      </c>
      <c r="P53" s="13">
        <f t="shared" si="7"/>
        <v>-1</v>
      </c>
      <c r="Q53" s="8"/>
      <c r="T53" s="36"/>
    </row>
    <row r="54" spans="2:20">
      <c r="B54" s="64" t="s">
        <v>113</v>
      </c>
      <c r="C54" s="10"/>
      <c r="D54" s="65"/>
      <c r="E54" s="65"/>
      <c r="F54" s="65"/>
      <c r="G54" s="10" t="s">
        <v>88</v>
      </c>
      <c r="H54" s="66">
        <v>1230</v>
      </c>
      <c r="I54" s="67">
        <v>1253.600294994113</v>
      </c>
      <c r="J54" s="9"/>
      <c r="K54" s="3"/>
      <c r="L54" s="2"/>
      <c r="M54" s="12">
        <f t="shared" si="4"/>
        <v>0</v>
      </c>
      <c r="N54" s="13">
        <f t="shared" si="6"/>
        <v>-1</v>
      </c>
      <c r="O54" s="12">
        <f t="shared" si="5"/>
        <v>0</v>
      </c>
      <c r="P54" s="13">
        <f t="shared" si="7"/>
        <v>-1</v>
      </c>
      <c r="Q54" s="8"/>
      <c r="T54" s="36"/>
    </row>
    <row r="55" spans="2:20">
      <c r="B55" s="64" t="s">
        <v>114</v>
      </c>
      <c r="C55" s="10"/>
      <c r="D55" s="65"/>
      <c r="E55" s="65"/>
      <c r="F55" s="65"/>
      <c r="G55" s="10" t="s">
        <v>90</v>
      </c>
      <c r="H55" s="66">
        <v>1037</v>
      </c>
      <c r="I55" s="67">
        <v>1075.3048390734775</v>
      </c>
      <c r="J55" s="9"/>
      <c r="K55" s="3"/>
      <c r="L55" s="2"/>
      <c r="M55" s="12">
        <f t="shared" si="4"/>
        <v>0</v>
      </c>
      <c r="N55" s="13">
        <f t="shared" si="6"/>
        <v>-1</v>
      </c>
      <c r="O55" s="12">
        <f t="shared" si="5"/>
        <v>0</v>
      </c>
      <c r="P55" s="13">
        <f t="shared" si="7"/>
        <v>-1</v>
      </c>
      <c r="Q55" s="8"/>
      <c r="T55" s="36"/>
    </row>
    <row r="56" spans="2:20">
      <c r="B56" s="64" t="s">
        <v>115</v>
      </c>
      <c r="C56" s="10"/>
      <c r="D56" s="65"/>
      <c r="E56" s="65"/>
      <c r="F56" s="65"/>
      <c r="G56" s="10" t="s">
        <v>90</v>
      </c>
      <c r="H56" s="66">
        <v>1650</v>
      </c>
      <c r="I56" s="67">
        <v>1702.9392933168911</v>
      </c>
      <c r="J56" s="9"/>
      <c r="K56" s="3"/>
      <c r="L56" s="2"/>
      <c r="M56" s="12">
        <f t="shared" si="4"/>
        <v>0</v>
      </c>
      <c r="N56" s="13">
        <f t="shared" si="6"/>
        <v>-1</v>
      </c>
      <c r="O56" s="12">
        <f t="shared" si="5"/>
        <v>0</v>
      </c>
      <c r="P56" s="13">
        <f t="shared" si="7"/>
        <v>-1</v>
      </c>
      <c r="Q56" s="8"/>
      <c r="T56" s="36"/>
    </row>
    <row r="57" spans="2:20">
      <c r="B57" s="64" t="s">
        <v>116</v>
      </c>
      <c r="C57" s="10"/>
      <c r="D57" s="65"/>
      <c r="E57" s="65"/>
      <c r="F57" s="65"/>
      <c r="G57" s="10" t="s">
        <v>90</v>
      </c>
      <c r="H57" s="66">
        <v>1853</v>
      </c>
      <c r="I57" s="67">
        <v>1933.5929216879233</v>
      </c>
      <c r="J57" s="9"/>
      <c r="K57" s="3"/>
      <c r="L57" s="2"/>
      <c r="M57" s="12">
        <f t="shared" si="4"/>
        <v>0</v>
      </c>
      <c r="N57" s="13">
        <f t="shared" si="6"/>
        <v>-1</v>
      </c>
      <c r="O57" s="12">
        <f t="shared" si="5"/>
        <v>0</v>
      </c>
      <c r="P57" s="13">
        <f t="shared" si="7"/>
        <v>-1</v>
      </c>
      <c r="Q57" s="8"/>
      <c r="T57" s="36"/>
    </row>
    <row r="58" spans="2:20">
      <c r="B58" s="64" t="s">
        <v>117</v>
      </c>
      <c r="C58" s="10"/>
      <c r="D58" s="65"/>
      <c r="E58" s="65"/>
      <c r="F58" s="65"/>
      <c r="G58" s="10" t="s">
        <v>90</v>
      </c>
      <c r="H58" s="66">
        <v>1705</v>
      </c>
      <c r="I58" s="67">
        <v>1758.4496497901089</v>
      </c>
      <c r="J58" s="9"/>
      <c r="K58" s="3"/>
      <c r="L58" s="2"/>
      <c r="M58" s="12">
        <f t="shared" si="4"/>
        <v>0</v>
      </c>
      <c r="N58" s="13">
        <f t="shared" si="6"/>
        <v>-1</v>
      </c>
      <c r="O58" s="12">
        <f t="shared" si="5"/>
        <v>0</v>
      </c>
      <c r="P58" s="13">
        <f t="shared" si="7"/>
        <v>-1</v>
      </c>
      <c r="Q58" s="8"/>
      <c r="T58" s="36"/>
    </row>
    <row r="59" spans="2:20">
      <c r="B59" s="64" t="s">
        <v>118</v>
      </c>
      <c r="C59" s="10"/>
      <c r="D59" s="65"/>
      <c r="E59" s="65"/>
      <c r="F59" s="65"/>
      <c r="G59" s="10" t="s">
        <v>58</v>
      </c>
      <c r="H59" s="66">
        <v>1770</v>
      </c>
      <c r="I59" s="67">
        <v>1880</v>
      </c>
      <c r="J59" s="9"/>
      <c r="K59" s="3"/>
      <c r="L59" s="2"/>
      <c r="M59" s="12">
        <f t="shared" si="4"/>
        <v>0</v>
      </c>
      <c r="N59" s="13">
        <f t="shared" si="6"/>
        <v>-1</v>
      </c>
      <c r="O59" s="12">
        <f t="shared" si="5"/>
        <v>0</v>
      </c>
      <c r="P59" s="13">
        <f t="shared" si="7"/>
        <v>-1</v>
      </c>
      <c r="Q59" s="8"/>
      <c r="T59" s="36"/>
    </row>
    <row r="60" spans="2:20">
      <c r="B60" s="64" t="s">
        <v>119</v>
      </c>
      <c r="C60" s="10"/>
      <c r="D60" s="65"/>
      <c r="E60" s="65"/>
      <c r="F60" s="65"/>
      <c r="G60" s="10" t="s">
        <v>58</v>
      </c>
      <c r="H60" s="66">
        <v>622</v>
      </c>
      <c r="I60" s="67">
        <v>643.06556222722827</v>
      </c>
      <c r="J60" s="9"/>
      <c r="K60" s="3"/>
      <c r="L60" s="2"/>
      <c r="M60" s="12">
        <f t="shared" si="4"/>
        <v>0</v>
      </c>
      <c r="N60" s="13">
        <f t="shared" si="6"/>
        <v>-1</v>
      </c>
      <c r="O60" s="12">
        <f t="shared" si="5"/>
        <v>0</v>
      </c>
      <c r="P60" s="13">
        <f t="shared" si="7"/>
        <v>-1</v>
      </c>
      <c r="Q60" s="8"/>
      <c r="T60" s="36"/>
    </row>
    <row r="61" spans="2:20">
      <c r="B61" s="64" t="s">
        <v>120</v>
      </c>
      <c r="C61" s="10"/>
      <c r="D61" s="65"/>
      <c r="E61" s="65"/>
      <c r="F61" s="65"/>
      <c r="G61" s="10" t="s">
        <v>58</v>
      </c>
      <c r="H61" s="66">
        <v>1274</v>
      </c>
      <c r="I61" s="67">
        <v>1316.2809546155761</v>
      </c>
      <c r="J61" s="9"/>
      <c r="K61" s="3"/>
      <c r="L61" s="2"/>
      <c r="M61" s="12">
        <f t="shared" si="4"/>
        <v>0</v>
      </c>
      <c r="N61" s="13">
        <f t="shared" si="6"/>
        <v>-1</v>
      </c>
      <c r="O61" s="12">
        <f t="shared" si="5"/>
        <v>0</v>
      </c>
      <c r="P61" s="13">
        <f t="shared" si="7"/>
        <v>-1</v>
      </c>
      <c r="Q61" s="8"/>
      <c r="T61" s="36"/>
    </row>
    <row r="62" spans="2:20">
      <c r="B62" s="64" t="s">
        <v>121</v>
      </c>
      <c r="C62" s="10"/>
      <c r="D62" s="65"/>
      <c r="E62" s="65"/>
      <c r="F62" s="65"/>
      <c r="G62" s="10" t="s">
        <v>58</v>
      </c>
      <c r="H62" s="66">
        <v>1651</v>
      </c>
      <c r="I62" s="67">
        <v>1721</v>
      </c>
      <c r="J62" s="9"/>
      <c r="K62" s="3"/>
      <c r="L62" s="2"/>
      <c r="M62" s="12">
        <f t="shared" si="4"/>
        <v>0</v>
      </c>
      <c r="N62" s="13">
        <f t="shared" si="6"/>
        <v>-1</v>
      </c>
      <c r="O62" s="12">
        <f t="shared" si="5"/>
        <v>0</v>
      </c>
      <c r="P62" s="13">
        <f t="shared" si="7"/>
        <v>-1</v>
      </c>
      <c r="Q62" s="8"/>
      <c r="T62" s="36"/>
    </row>
    <row r="63" spans="2:20">
      <c r="B63" s="64" t="s">
        <v>122</v>
      </c>
      <c r="C63" s="10"/>
      <c r="D63" s="65"/>
      <c r="E63" s="65"/>
      <c r="F63" s="65"/>
      <c r="G63" s="10" t="s">
        <v>58</v>
      </c>
      <c r="H63" s="66">
        <v>589</v>
      </c>
      <c r="I63" s="67">
        <v>611</v>
      </c>
      <c r="J63" s="9"/>
      <c r="K63" s="3"/>
      <c r="L63" s="2"/>
      <c r="M63" s="12">
        <f t="shared" si="4"/>
        <v>0</v>
      </c>
      <c r="N63" s="13">
        <f t="shared" si="6"/>
        <v>-1</v>
      </c>
      <c r="O63" s="12">
        <f t="shared" si="5"/>
        <v>0</v>
      </c>
      <c r="P63" s="13">
        <f t="shared" si="7"/>
        <v>-1</v>
      </c>
      <c r="Q63" s="8"/>
      <c r="T63" s="36"/>
    </row>
    <row r="64" spans="2:20">
      <c r="B64" s="64" t="s">
        <v>123</v>
      </c>
      <c r="C64" s="10"/>
      <c r="D64" s="65"/>
      <c r="E64" s="65"/>
      <c r="F64" s="65"/>
      <c r="G64" s="10" t="s">
        <v>62</v>
      </c>
      <c r="H64" s="66">
        <v>2265</v>
      </c>
      <c r="I64" s="67">
        <v>2339.8099214599879</v>
      </c>
      <c r="J64" s="9"/>
      <c r="K64" s="3"/>
      <c r="L64" s="2"/>
      <c r="M64" s="12">
        <f t="shared" ref="M64:M91" si="8">IF(K64="",0,(SUMIF($G$14:$G$85,K64,$H$14:$H$85)))</f>
        <v>0</v>
      </c>
      <c r="N64" s="13">
        <f t="shared" si="6"/>
        <v>-1</v>
      </c>
      <c r="O64" s="12">
        <f t="shared" ref="O64:O91" si="9">IF(K64="",0,(SUMIF($G$14:$G$85,K64,$I$14:$I$85)))</f>
        <v>0</v>
      </c>
      <c r="P64" s="13">
        <f t="shared" si="7"/>
        <v>-1</v>
      </c>
      <c r="Q64" s="8"/>
      <c r="T64" s="36"/>
    </row>
    <row r="65" spans="2:20">
      <c r="B65" s="64" t="s">
        <v>124</v>
      </c>
      <c r="C65" s="10"/>
      <c r="D65" s="65"/>
      <c r="E65" s="65"/>
      <c r="F65" s="65"/>
      <c r="G65" s="10" t="s">
        <v>62</v>
      </c>
      <c r="H65" s="66">
        <v>2161</v>
      </c>
      <c r="I65" s="67">
        <v>2246.8855236569857</v>
      </c>
      <c r="J65" s="9"/>
      <c r="K65" s="3"/>
      <c r="L65" s="2"/>
      <c r="M65" s="12">
        <f t="shared" si="8"/>
        <v>0</v>
      </c>
      <c r="N65" s="13">
        <f t="shared" si="6"/>
        <v>-1</v>
      </c>
      <c r="O65" s="12">
        <f t="shared" si="9"/>
        <v>0</v>
      </c>
      <c r="P65" s="13">
        <f t="shared" si="7"/>
        <v>-1</v>
      </c>
      <c r="Q65" s="8"/>
      <c r="T65" s="36"/>
    </row>
    <row r="66" spans="2:20">
      <c r="B66" s="64" t="s">
        <v>125</v>
      </c>
      <c r="C66" s="10"/>
      <c r="D66" s="65"/>
      <c r="E66" s="65"/>
      <c r="F66" s="65"/>
      <c r="G66" s="10" t="s">
        <v>62</v>
      </c>
      <c r="H66" s="66">
        <v>1346</v>
      </c>
      <c r="I66" s="67">
        <v>1387.2496706252098</v>
      </c>
      <c r="J66" s="9"/>
      <c r="K66" s="3"/>
      <c r="L66" s="2"/>
      <c r="M66" s="12">
        <f t="shared" si="8"/>
        <v>0</v>
      </c>
      <c r="N66" s="13">
        <f t="shared" si="6"/>
        <v>-1</v>
      </c>
      <c r="O66" s="12">
        <f t="shared" si="9"/>
        <v>0</v>
      </c>
      <c r="P66" s="13">
        <f t="shared" si="7"/>
        <v>-1</v>
      </c>
      <c r="Q66" s="8"/>
      <c r="T66" s="36"/>
    </row>
    <row r="67" spans="2:20">
      <c r="B67" s="64" t="s">
        <v>126</v>
      </c>
      <c r="C67" s="10"/>
      <c r="D67" s="65"/>
      <c r="E67" s="65"/>
      <c r="F67" s="65"/>
      <c r="G67" s="10" t="s">
        <v>62</v>
      </c>
      <c r="H67" s="66">
        <v>1425</v>
      </c>
      <c r="I67" s="67">
        <v>1480.7876255579931</v>
      </c>
      <c r="J67" s="9"/>
      <c r="K67" s="3"/>
      <c r="L67" s="2"/>
      <c r="M67" s="12">
        <f t="shared" si="8"/>
        <v>0</v>
      </c>
      <c r="N67" s="13">
        <f t="shared" si="6"/>
        <v>-1</v>
      </c>
      <c r="O67" s="12">
        <f t="shared" si="9"/>
        <v>0</v>
      </c>
      <c r="P67" s="13">
        <f t="shared" si="7"/>
        <v>-1</v>
      </c>
      <c r="Q67" s="8"/>
      <c r="T67" s="36"/>
    </row>
    <row r="68" spans="2:20">
      <c r="B68" s="64" t="s">
        <v>127</v>
      </c>
      <c r="C68" s="10"/>
      <c r="D68" s="65"/>
      <c r="E68" s="65"/>
      <c r="F68" s="65"/>
      <c r="G68" s="10" t="s">
        <v>64</v>
      </c>
      <c r="H68" s="66">
        <v>1991</v>
      </c>
      <c r="I68" s="67">
        <v>2066.2653643111748</v>
      </c>
      <c r="J68" s="9"/>
      <c r="K68" s="3"/>
      <c r="L68" s="2"/>
      <c r="M68" s="12">
        <f t="shared" si="8"/>
        <v>0</v>
      </c>
      <c r="N68" s="13">
        <f t="shared" si="6"/>
        <v>-1</v>
      </c>
      <c r="O68" s="12">
        <f t="shared" si="9"/>
        <v>0</v>
      </c>
      <c r="P68" s="13">
        <f t="shared" si="7"/>
        <v>-1</v>
      </c>
      <c r="Q68" s="8"/>
      <c r="T68" s="36"/>
    </row>
    <row r="69" spans="2:20">
      <c r="B69" s="64" t="s">
        <v>128</v>
      </c>
      <c r="C69" s="10"/>
      <c r="D69" s="65"/>
      <c r="E69" s="65"/>
      <c r="F69" s="65"/>
      <c r="G69" s="10" t="s">
        <v>64</v>
      </c>
      <c r="H69" s="66">
        <v>1861</v>
      </c>
      <c r="I69" s="67">
        <v>2171.9585102771298</v>
      </c>
      <c r="J69" s="9"/>
      <c r="K69" s="3"/>
      <c r="L69" s="2"/>
      <c r="M69" s="12">
        <f t="shared" si="8"/>
        <v>0</v>
      </c>
      <c r="N69" s="13">
        <f t="shared" si="6"/>
        <v>-1</v>
      </c>
      <c r="O69" s="12">
        <f t="shared" si="9"/>
        <v>0</v>
      </c>
      <c r="P69" s="13">
        <f t="shared" si="7"/>
        <v>-1</v>
      </c>
      <c r="Q69" s="8"/>
      <c r="T69" s="36"/>
    </row>
    <row r="70" spans="2:20">
      <c r="B70" s="64" t="s">
        <v>129</v>
      </c>
      <c r="C70" s="10"/>
      <c r="D70" s="65"/>
      <c r="E70" s="65"/>
      <c r="F70" s="65"/>
      <c r="G70" s="10" t="s">
        <v>64</v>
      </c>
      <c r="H70" s="66">
        <v>1494</v>
      </c>
      <c r="I70" s="67">
        <v>1540.8172609093626</v>
      </c>
      <c r="J70" s="9"/>
      <c r="K70" s="3"/>
      <c r="L70" s="2"/>
      <c r="M70" s="12">
        <f t="shared" si="8"/>
        <v>0</v>
      </c>
      <c r="N70" s="13">
        <f t="shared" si="6"/>
        <v>-1</v>
      </c>
      <c r="O70" s="12">
        <f t="shared" si="9"/>
        <v>0</v>
      </c>
      <c r="P70" s="13">
        <f t="shared" si="7"/>
        <v>-1</v>
      </c>
      <c r="Q70" s="8"/>
      <c r="T70" s="36"/>
    </row>
    <row r="71" spans="2:20">
      <c r="B71" s="64" t="s">
        <v>130</v>
      </c>
      <c r="C71" s="10"/>
      <c r="D71" s="65"/>
      <c r="E71" s="65"/>
      <c r="F71" s="65"/>
      <c r="G71" s="10" t="s">
        <v>64</v>
      </c>
      <c r="H71" s="66">
        <v>1604</v>
      </c>
      <c r="I71" s="67">
        <v>1645.0344490632178</v>
      </c>
      <c r="J71" s="9"/>
      <c r="K71" s="3"/>
      <c r="L71" s="2"/>
      <c r="M71" s="12">
        <f t="shared" si="8"/>
        <v>0</v>
      </c>
      <c r="N71" s="13">
        <f t="shared" si="6"/>
        <v>-1</v>
      </c>
      <c r="O71" s="12">
        <f t="shared" si="9"/>
        <v>0</v>
      </c>
      <c r="P71" s="13">
        <f t="shared" si="7"/>
        <v>-1</v>
      </c>
      <c r="Q71" s="8"/>
      <c r="T71" s="36"/>
    </row>
    <row r="72" spans="2:20">
      <c r="B72" s="64" t="s">
        <v>131</v>
      </c>
      <c r="C72" s="10"/>
      <c r="D72" s="65"/>
      <c r="E72" s="65"/>
      <c r="F72" s="65"/>
      <c r="G72" s="10" t="s">
        <v>68</v>
      </c>
      <c r="H72" s="66">
        <v>1384</v>
      </c>
      <c r="I72" s="67">
        <v>1420.1650090363621</v>
      </c>
      <c r="J72" s="9"/>
      <c r="K72" s="3"/>
      <c r="L72" s="2"/>
      <c r="M72" s="12">
        <f t="shared" si="8"/>
        <v>0</v>
      </c>
      <c r="N72" s="13">
        <f t="shared" si="6"/>
        <v>-1</v>
      </c>
      <c r="O72" s="12">
        <f t="shared" si="9"/>
        <v>0</v>
      </c>
      <c r="P72" s="13">
        <f t="shared" si="7"/>
        <v>-1</v>
      </c>
      <c r="Q72" s="8"/>
      <c r="T72" s="36"/>
    </row>
    <row r="73" spans="2:20">
      <c r="B73" s="64" t="s">
        <v>132</v>
      </c>
      <c r="C73" s="10"/>
      <c r="D73" s="65"/>
      <c r="E73" s="65"/>
      <c r="F73" s="65"/>
      <c r="G73" s="10" t="s">
        <v>68</v>
      </c>
      <c r="H73" s="66">
        <v>2172</v>
      </c>
      <c r="I73" s="67">
        <v>2241.7941141582305</v>
      </c>
      <c r="J73" s="9"/>
      <c r="K73" s="3"/>
      <c r="L73" s="2"/>
      <c r="M73" s="12">
        <f t="shared" si="8"/>
        <v>0</v>
      </c>
      <c r="N73" s="13">
        <f t="shared" si="6"/>
        <v>-1</v>
      </c>
      <c r="O73" s="12">
        <f t="shared" si="9"/>
        <v>0</v>
      </c>
      <c r="P73" s="13">
        <f t="shared" si="7"/>
        <v>-1</v>
      </c>
      <c r="Q73" s="8"/>
      <c r="T73" s="36"/>
    </row>
    <row r="74" spans="2:20">
      <c r="B74" s="64" t="s">
        <v>133</v>
      </c>
      <c r="C74" s="10"/>
      <c r="D74" s="65"/>
      <c r="E74" s="65"/>
      <c r="F74" s="65"/>
      <c r="G74" s="10" t="s">
        <v>68</v>
      </c>
      <c r="H74" s="66">
        <v>1125</v>
      </c>
      <c r="I74" s="67">
        <v>1176.7309228984757</v>
      </c>
      <c r="J74" s="9"/>
      <c r="K74" s="3"/>
      <c r="L74" s="2"/>
      <c r="M74" s="12">
        <f t="shared" si="8"/>
        <v>0</v>
      </c>
      <c r="N74" s="13">
        <f t="shared" si="6"/>
        <v>-1</v>
      </c>
      <c r="O74" s="12">
        <f t="shared" si="9"/>
        <v>0</v>
      </c>
      <c r="P74" s="13">
        <f t="shared" si="7"/>
        <v>-1</v>
      </c>
      <c r="Q74" s="8"/>
      <c r="T74" s="36"/>
    </row>
    <row r="75" spans="2:20">
      <c r="B75" s="64" t="s">
        <v>134</v>
      </c>
      <c r="C75" s="10"/>
      <c r="D75" s="65"/>
      <c r="E75" s="65"/>
      <c r="F75" s="65"/>
      <c r="G75" s="10" t="s">
        <v>68</v>
      </c>
      <c r="H75" s="66">
        <v>1007</v>
      </c>
      <c r="I75" s="67">
        <v>1210</v>
      </c>
      <c r="J75" s="9"/>
      <c r="K75" s="3"/>
      <c r="L75" s="2"/>
      <c r="M75" s="12">
        <f t="shared" si="8"/>
        <v>0</v>
      </c>
      <c r="N75" s="13">
        <f t="shared" si="6"/>
        <v>-1</v>
      </c>
      <c r="O75" s="12">
        <f t="shared" si="9"/>
        <v>0</v>
      </c>
      <c r="P75" s="13">
        <f t="shared" si="7"/>
        <v>-1</v>
      </c>
      <c r="Q75" s="8"/>
      <c r="T75" s="36"/>
    </row>
    <row r="76" spans="2:20">
      <c r="B76" s="64" t="s">
        <v>135</v>
      </c>
      <c r="C76" s="10"/>
      <c r="D76" s="65"/>
      <c r="E76" s="65"/>
      <c r="F76" s="65"/>
      <c r="G76" s="65" t="s">
        <v>72</v>
      </c>
      <c r="H76" s="66">
        <v>1261</v>
      </c>
      <c r="I76" s="67">
        <v>1357</v>
      </c>
      <c r="J76" s="9"/>
      <c r="K76" s="3"/>
      <c r="L76" s="2"/>
      <c r="M76" s="12">
        <f t="shared" si="8"/>
        <v>0</v>
      </c>
      <c r="N76" s="13">
        <f t="shared" si="6"/>
        <v>-1</v>
      </c>
      <c r="O76" s="12">
        <f t="shared" si="9"/>
        <v>0</v>
      </c>
      <c r="P76" s="13">
        <f t="shared" si="7"/>
        <v>-1</v>
      </c>
      <c r="Q76" s="8"/>
      <c r="T76" s="36"/>
    </row>
    <row r="77" spans="2:20">
      <c r="B77" s="64" t="s">
        <v>136</v>
      </c>
      <c r="C77" s="10"/>
      <c r="D77" s="65"/>
      <c r="E77" s="65"/>
      <c r="F77" s="65"/>
      <c r="G77" s="65" t="s">
        <v>72</v>
      </c>
      <c r="H77" s="66">
        <v>1659</v>
      </c>
      <c r="I77" s="67">
        <v>1741.586895674204</v>
      </c>
      <c r="J77" s="9"/>
      <c r="K77" s="3"/>
      <c r="L77" s="2"/>
      <c r="M77" s="12">
        <f t="shared" si="8"/>
        <v>0</v>
      </c>
      <c r="N77" s="13">
        <f t="shared" si="6"/>
        <v>-1</v>
      </c>
      <c r="O77" s="12">
        <f t="shared" si="9"/>
        <v>0</v>
      </c>
      <c r="P77" s="13">
        <f t="shared" si="7"/>
        <v>-1</v>
      </c>
      <c r="Q77" s="8"/>
      <c r="T77" s="36"/>
    </row>
    <row r="78" spans="2:20">
      <c r="B78" s="64" t="s">
        <v>137</v>
      </c>
      <c r="C78" s="10"/>
      <c r="D78" s="65"/>
      <c r="E78" s="65"/>
      <c r="F78" s="65"/>
      <c r="G78" s="65" t="s">
        <v>72</v>
      </c>
      <c r="H78" s="66">
        <v>1599</v>
      </c>
      <c r="I78" s="67">
        <v>1694.9177599589941</v>
      </c>
      <c r="J78" s="9"/>
      <c r="K78" s="3"/>
      <c r="L78" s="2"/>
      <c r="M78" s="12">
        <f t="shared" si="8"/>
        <v>0</v>
      </c>
      <c r="N78" s="13">
        <f t="shared" ref="N78:N91" si="10">IF(K78="",-1,(-($L$6-(M78/L78))/$L$6))</f>
        <v>-1</v>
      </c>
      <c r="O78" s="12">
        <f t="shared" si="9"/>
        <v>0</v>
      </c>
      <c r="P78" s="13">
        <f t="shared" ref="P78:P91" si="11">IF(K78="",-1,(-($M$6-(O78/L78))/$M$6))</f>
        <v>-1</v>
      </c>
      <c r="Q78" s="8"/>
      <c r="T78" s="36"/>
    </row>
    <row r="79" spans="2:20">
      <c r="B79" s="68" t="s">
        <v>138</v>
      </c>
      <c r="C79" s="10"/>
      <c r="D79" s="65"/>
      <c r="E79" s="65"/>
      <c r="F79" s="65"/>
      <c r="G79" s="65" t="s">
        <v>72</v>
      </c>
      <c r="H79" s="66">
        <v>2410</v>
      </c>
      <c r="I79" s="67">
        <v>2554</v>
      </c>
      <c r="J79" s="9"/>
      <c r="K79" s="3"/>
      <c r="L79" s="2"/>
      <c r="M79" s="12">
        <f t="shared" si="8"/>
        <v>0</v>
      </c>
      <c r="N79" s="13">
        <f t="shared" si="10"/>
        <v>-1</v>
      </c>
      <c r="O79" s="12">
        <f t="shared" si="9"/>
        <v>0</v>
      </c>
      <c r="P79" s="13">
        <f t="shared" si="11"/>
        <v>-1</v>
      </c>
      <c r="Q79" s="8"/>
      <c r="T79" s="36"/>
    </row>
    <row r="80" spans="2:20">
      <c r="B80" s="68" t="s">
        <v>139</v>
      </c>
      <c r="C80" s="10"/>
      <c r="D80" s="65"/>
      <c r="E80" s="65"/>
      <c r="F80" s="65"/>
      <c r="G80" s="65" t="s">
        <v>74</v>
      </c>
      <c r="H80" s="66">
        <v>1435</v>
      </c>
      <c r="I80" s="67">
        <v>1491.7705741375526</v>
      </c>
      <c r="J80" s="9"/>
      <c r="K80" s="3"/>
      <c r="L80" s="2"/>
      <c r="M80" s="12">
        <f t="shared" si="8"/>
        <v>0</v>
      </c>
      <c r="N80" s="13">
        <f t="shared" si="10"/>
        <v>-1</v>
      </c>
      <c r="O80" s="12">
        <f t="shared" si="9"/>
        <v>0</v>
      </c>
      <c r="P80" s="13">
        <f t="shared" si="11"/>
        <v>-1</v>
      </c>
      <c r="Q80" s="8"/>
      <c r="T80" s="36"/>
    </row>
    <row r="81" spans="1:20">
      <c r="B81" s="68" t="s">
        <v>140</v>
      </c>
      <c r="C81" s="10"/>
      <c r="D81" s="65"/>
      <c r="E81" s="65"/>
      <c r="F81" s="65"/>
      <c r="G81" s="65" t="s">
        <v>74</v>
      </c>
      <c r="H81" s="66">
        <v>891</v>
      </c>
      <c r="I81" s="67">
        <v>915.92336748042896</v>
      </c>
      <c r="J81" s="9"/>
      <c r="K81" s="3"/>
      <c r="L81" s="2"/>
      <c r="M81" s="12">
        <f t="shared" si="8"/>
        <v>0</v>
      </c>
      <c r="N81" s="13">
        <f t="shared" si="10"/>
        <v>-1</v>
      </c>
      <c r="O81" s="12">
        <f t="shared" si="9"/>
        <v>0</v>
      </c>
      <c r="P81" s="13">
        <f t="shared" si="11"/>
        <v>-1</v>
      </c>
      <c r="Q81" s="8"/>
      <c r="T81" s="36"/>
    </row>
    <row r="82" spans="1:20">
      <c r="B82" s="68" t="s">
        <v>141</v>
      </c>
      <c r="C82" s="10"/>
      <c r="D82" s="65"/>
      <c r="E82" s="65"/>
      <c r="F82" s="65"/>
      <c r="G82" s="65" t="s">
        <v>74</v>
      </c>
      <c r="H82" s="66">
        <v>2262</v>
      </c>
      <c r="I82" s="67">
        <v>2315.5278807676673</v>
      </c>
      <c r="J82" s="9"/>
      <c r="K82" s="3"/>
      <c r="L82" s="2"/>
      <c r="M82" s="12">
        <f t="shared" si="8"/>
        <v>0</v>
      </c>
      <c r="N82" s="13">
        <f t="shared" si="10"/>
        <v>-1</v>
      </c>
      <c r="O82" s="12">
        <f t="shared" si="9"/>
        <v>0</v>
      </c>
      <c r="P82" s="13">
        <f t="shared" si="11"/>
        <v>-1</v>
      </c>
      <c r="Q82" s="8"/>
      <c r="T82" s="36"/>
    </row>
    <row r="83" spans="1:20">
      <c r="B83" s="68" t="s">
        <v>142</v>
      </c>
      <c r="C83" s="10"/>
      <c r="D83" s="65"/>
      <c r="E83" s="65"/>
      <c r="F83" s="65"/>
      <c r="G83" s="65" t="s">
        <v>74</v>
      </c>
      <c r="H83" s="66">
        <v>1872</v>
      </c>
      <c r="I83" s="67">
        <v>1979</v>
      </c>
      <c r="J83" s="9"/>
      <c r="K83" s="3"/>
      <c r="L83" s="2"/>
      <c r="M83" s="12">
        <f t="shared" si="8"/>
        <v>0</v>
      </c>
      <c r="N83" s="13">
        <f t="shared" si="10"/>
        <v>-1</v>
      </c>
      <c r="O83" s="12">
        <f t="shared" si="9"/>
        <v>0</v>
      </c>
      <c r="P83" s="13">
        <f t="shared" si="11"/>
        <v>-1</v>
      </c>
      <c r="Q83" s="8"/>
      <c r="T83" s="36"/>
    </row>
    <row r="84" spans="1:20">
      <c r="B84" s="68" t="s">
        <v>143</v>
      </c>
      <c r="C84" s="10"/>
      <c r="D84" s="65"/>
      <c r="E84" s="65"/>
      <c r="F84" s="65"/>
      <c r="G84" s="65" t="s">
        <v>74</v>
      </c>
      <c r="H84" s="69">
        <v>901</v>
      </c>
      <c r="I84" s="67">
        <v>924.83432682869488</v>
      </c>
      <c r="J84" s="9"/>
      <c r="K84" s="3"/>
      <c r="L84" s="2"/>
      <c r="M84" s="12">
        <f t="shared" si="8"/>
        <v>0</v>
      </c>
      <c r="N84" s="13">
        <f t="shared" si="10"/>
        <v>-1</v>
      </c>
      <c r="O84" s="12">
        <f t="shared" si="9"/>
        <v>0</v>
      </c>
      <c r="P84" s="13">
        <f t="shared" si="11"/>
        <v>-1</v>
      </c>
      <c r="Q84" s="8"/>
      <c r="T84" s="36"/>
    </row>
    <row r="85" spans="1:20">
      <c r="B85" s="68" t="s">
        <v>144</v>
      </c>
      <c r="C85" s="10"/>
      <c r="D85" s="65"/>
      <c r="E85" s="65"/>
      <c r="F85" s="65"/>
      <c r="G85" s="65" t="s">
        <v>78</v>
      </c>
      <c r="H85" s="69">
        <v>1781</v>
      </c>
      <c r="I85" s="67">
        <v>1827.4000479702884</v>
      </c>
      <c r="J85" s="9"/>
      <c r="K85" s="3"/>
      <c r="L85" s="2"/>
      <c r="M85" s="12">
        <f t="shared" si="8"/>
        <v>0</v>
      </c>
      <c r="N85" s="13">
        <f t="shared" si="10"/>
        <v>-1</v>
      </c>
      <c r="O85" s="12">
        <f t="shared" si="9"/>
        <v>0</v>
      </c>
      <c r="P85" s="13">
        <f t="shared" si="11"/>
        <v>-1</v>
      </c>
      <c r="Q85" s="8"/>
    </row>
    <row r="86" spans="1:20">
      <c r="B86" s="68" t="s">
        <v>145</v>
      </c>
      <c r="C86" s="10"/>
      <c r="D86" s="65"/>
      <c r="E86" s="65"/>
      <c r="F86" s="65"/>
      <c r="G86" s="65" t="s">
        <v>78</v>
      </c>
      <c r="H86" s="69">
        <v>1176</v>
      </c>
      <c r="I86" s="67">
        <v>1494</v>
      </c>
      <c r="J86" s="9"/>
      <c r="K86" s="3"/>
      <c r="L86" s="2"/>
      <c r="M86" s="12">
        <f t="shared" si="8"/>
        <v>0</v>
      </c>
      <c r="N86" s="13">
        <f t="shared" si="10"/>
        <v>-1</v>
      </c>
      <c r="O86" s="12">
        <f t="shared" si="9"/>
        <v>0</v>
      </c>
      <c r="P86" s="13">
        <f t="shared" si="11"/>
        <v>-1</v>
      </c>
      <c r="Q86" s="8"/>
    </row>
    <row r="87" spans="1:20">
      <c r="B87" s="68" t="s">
        <v>146</v>
      </c>
      <c r="C87" s="10"/>
      <c r="D87" s="65"/>
      <c r="E87" s="65"/>
      <c r="F87" s="65"/>
      <c r="G87" s="65" t="s">
        <v>78</v>
      </c>
      <c r="H87" s="69">
        <v>814</v>
      </c>
      <c r="I87" s="67">
        <v>850.06097609944425</v>
      </c>
      <c r="J87" s="9"/>
      <c r="K87" s="3"/>
      <c r="L87" s="2"/>
      <c r="M87" s="12">
        <f t="shared" si="8"/>
        <v>0</v>
      </c>
      <c r="N87" s="13">
        <f t="shared" si="10"/>
        <v>-1</v>
      </c>
      <c r="O87" s="12">
        <f t="shared" si="9"/>
        <v>0</v>
      </c>
      <c r="P87" s="13">
        <f t="shared" si="11"/>
        <v>-1</v>
      </c>
      <c r="Q87" s="8"/>
    </row>
    <row r="88" spans="1:20">
      <c r="B88" s="68" t="s">
        <v>147</v>
      </c>
      <c r="C88" s="10"/>
      <c r="D88" s="65"/>
      <c r="E88" s="65"/>
      <c r="F88" s="65"/>
      <c r="G88" s="65" t="s">
        <v>78</v>
      </c>
      <c r="H88" s="69">
        <v>1792</v>
      </c>
      <c r="I88" s="67">
        <v>1868.1154053779314</v>
      </c>
      <c r="J88" s="9"/>
      <c r="K88" s="3"/>
      <c r="L88" s="2"/>
      <c r="M88" s="12">
        <f t="shared" si="8"/>
        <v>0</v>
      </c>
      <c r="N88" s="13">
        <f t="shared" si="10"/>
        <v>-1</v>
      </c>
      <c r="O88" s="12">
        <f t="shared" si="9"/>
        <v>0</v>
      </c>
      <c r="P88" s="13">
        <f t="shared" si="11"/>
        <v>-1</v>
      </c>
      <c r="Q88" s="8"/>
    </row>
    <row r="89" spans="1:20">
      <c r="B89" s="68" t="s">
        <v>148</v>
      </c>
      <c r="C89" s="10"/>
      <c r="D89" s="65"/>
      <c r="E89" s="65"/>
      <c r="F89" s="65"/>
      <c r="G89" s="65" t="s">
        <v>78</v>
      </c>
      <c r="H89" s="69">
        <v>922</v>
      </c>
      <c r="I89" s="67">
        <v>974.47307153735687</v>
      </c>
      <c r="J89" s="9"/>
      <c r="K89" s="3"/>
      <c r="L89" s="2"/>
      <c r="M89" s="12">
        <f t="shared" si="8"/>
        <v>0</v>
      </c>
      <c r="N89" s="13">
        <f t="shared" si="10"/>
        <v>-1</v>
      </c>
      <c r="O89" s="12">
        <f t="shared" si="9"/>
        <v>0</v>
      </c>
      <c r="P89" s="13">
        <f t="shared" si="11"/>
        <v>-1</v>
      </c>
      <c r="Q89" s="8"/>
    </row>
    <row r="90" spans="1:20">
      <c r="B90" s="68" t="s">
        <v>149</v>
      </c>
      <c r="C90" s="10"/>
      <c r="D90" s="65"/>
      <c r="E90" s="65"/>
      <c r="F90" s="65"/>
      <c r="G90" s="65" t="s">
        <v>80</v>
      </c>
      <c r="H90" s="69">
        <v>1920</v>
      </c>
      <c r="I90" s="67">
        <v>1983.6676420951806</v>
      </c>
      <c r="J90" s="9"/>
      <c r="K90" s="3"/>
      <c r="L90" s="2"/>
      <c r="M90" s="12">
        <f t="shared" si="8"/>
        <v>0</v>
      </c>
      <c r="N90" s="13">
        <f t="shared" si="10"/>
        <v>-1</v>
      </c>
      <c r="O90" s="12">
        <f t="shared" si="9"/>
        <v>0</v>
      </c>
      <c r="P90" s="13">
        <f t="shared" si="11"/>
        <v>-1</v>
      </c>
      <c r="Q90" s="8"/>
    </row>
    <row r="91" spans="1:20">
      <c r="B91" s="68" t="s">
        <v>150</v>
      </c>
      <c r="C91" s="10"/>
      <c r="D91" s="65"/>
      <c r="E91" s="65"/>
      <c r="F91" s="65"/>
      <c r="G91" s="65" t="s">
        <v>80</v>
      </c>
      <c r="H91" s="69">
        <v>1563</v>
      </c>
      <c r="I91" s="67">
        <v>1627.4734383323569</v>
      </c>
      <c r="J91" s="9"/>
      <c r="K91" s="3"/>
      <c r="L91" s="2"/>
      <c r="M91" s="12">
        <f t="shared" si="8"/>
        <v>0</v>
      </c>
      <c r="N91" s="13">
        <f t="shared" si="10"/>
        <v>-1</v>
      </c>
      <c r="O91" s="12">
        <f t="shared" si="9"/>
        <v>0</v>
      </c>
      <c r="P91" s="13">
        <f t="shared" si="11"/>
        <v>-1</v>
      </c>
      <c r="Q91" s="8"/>
    </row>
    <row r="92" spans="1:20">
      <c r="B92" s="68" t="s">
        <v>151</v>
      </c>
      <c r="C92" s="10"/>
      <c r="D92" s="65"/>
      <c r="E92" s="65"/>
      <c r="F92" s="65"/>
      <c r="G92" s="65" t="s">
        <v>80</v>
      </c>
      <c r="H92" s="69">
        <v>1035</v>
      </c>
      <c r="I92" s="67">
        <v>1079.0301605474078</v>
      </c>
      <c r="J92" s="9"/>
      <c r="K92" s="3"/>
      <c r="L92" s="2"/>
      <c r="M92" s="12"/>
      <c r="N92" s="13"/>
      <c r="O92" s="12"/>
      <c r="P92" s="13"/>
      <c r="Q92" s="8"/>
    </row>
    <row r="93" spans="1:20">
      <c r="B93" s="70" t="s">
        <v>152</v>
      </c>
      <c r="C93" s="71"/>
      <c r="D93" s="72"/>
      <c r="E93" s="72"/>
      <c r="F93" s="72"/>
      <c r="G93" s="72" t="s">
        <v>80</v>
      </c>
      <c r="H93" s="73">
        <v>1593</v>
      </c>
      <c r="I93" s="74">
        <v>1640.8992593177186</v>
      </c>
      <c r="J93" s="9"/>
      <c r="K93" s="3"/>
      <c r="L93" s="2"/>
      <c r="M93" s="12"/>
      <c r="N93" s="13"/>
      <c r="O93" s="12"/>
      <c r="P93" s="13"/>
      <c r="Q93" s="8"/>
    </row>
    <row r="94" spans="1:20">
      <c r="A94" s="9"/>
      <c r="J94" s="27"/>
      <c r="K94" s="3"/>
      <c r="L94" s="2"/>
      <c r="M94" s="12"/>
      <c r="N94" s="13"/>
      <c r="O94" s="12"/>
      <c r="P94" s="13"/>
      <c r="Q94" s="8"/>
    </row>
    <row r="95" spans="1:20">
      <c r="A95" s="9"/>
      <c r="J95" s="27"/>
      <c r="K95" s="3"/>
      <c r="L95" s="2"/>
      <c r="M95" s="12"/>
      <c r="N95" s="13"/>
      <c r="O95" s="12"/>
      <c r="P95" s="13"/>
      <c r="Q95" s="8"/>
    </row>
    <row r="96" spans="1:20">
      <c r="A96" s="9"/>
      <c r="J96" s="27"/>
      <c r="K96" s="3"/>
      <c r="L96" s="2"/>
      <c r="M96" s="12"/>
      <c r="N96" s="13"/>
      <c r="O96" s="12"/>
      <c r="P96" s="13"/>
      <c r="Q96" s="8"/>
    </row>
    <row r="97" spans="1:17">
      <c r="A97" s="9"/>
      <c r="J97" s="27"/>
      <c r="K97" s="3"/>
      <c r="L97" s="2"/>
      <c r="M97" s="12"/>
      <c r="N97" s="13"/>
      <c r="O97" s="12"/>
      <c r="P97" s="13"/>
      <c r="Q97" s="8"/>
    </row>
    <row r="98" spans="1:17">
      <c r="A98" s="9"/>
      <c r="J98" s="27"/>
      <c r="K98" s="3"/>
      <c r="L98" s="2"/>
      <c r="M98" s="12"/>
      <c r="N98" s="13"/>
      <c r="O98" s="12"/>
      <c r="P98" s="13"/>
      <c r="Q98" s="8"/>
    </row>
    <row r="99" spans="1:17">
      <c r="A99" s="9"/>
      <c r="J99" s="27"/>
      <c r="K99" s="3"/>
      <c r="L99" s="2"/>
      <c r="M99" s="12"/>
      <c r="N99" s="13"/>
      <c r="O99" s="12"/>
      <c r="P99" s="13"/>
      <c r="Q99" s="8"/>
    </row>
  </sheetData>
  <sortState xmlns:xlrd2="http://schemas.microsoft.com/office/spreadsheetml/2017/richdata2" ref="B14:I93">
    <sortCondition ref="B14:B93"/>
  </sortState>
  <mergeCells count="3">
    <mergeCell ref="B4:F6"/>
    <mergeCell ref="M10:P10"/>
    <mergeCell ref="B8:I8"/>
  </mergeCells>
  <phoneticPr fontId="5" type="noConversion"/>
  <conditionalFormatting sqref="B10:M10">
    <cfRule type="cellIs" dxfId="4" priority="5" stopIfTrue="1" operator="equal">
      <formula>"none"</formula>
    </cfRule>
  </conditionalFormatting>
  <conditionalFormatting sqref="M14:M99 O14:O99">
    <cfRule type="cellIs" dxfId="3" priority="1" stopIfTrue="1" operator="equal">
      <formula>0</formula>
    </cfRule>
  </conditionalFormatting>
  <conditionalFormatting sqref="N14:N99 P14:P99">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7DCF2DFB00392C4C817C28B3B5906D26" ma:contentTypeVersion="13" ma:contentTypeDescription="Parent Document Content Type for all review documents" ma:contentTypeScope="" ma:versionID="33d3005b00ea2c62a0f2b1400b952e43">
  <xsd:schema xmlns:xsd="http://www.w3.org/2001/XMLSchema" xmlns:xs="http://www.w3.org/2001/XMLSchema" xmlns:p="http://schemas.microsoft.com/office/2006/metadata/properties" xmlns:ns1="http://schemas.microsoft.com/sharepoint/v3" xmlns:ns2="07a766d4-cf60-4260-9f49-242aaa07e1bd" xmlns:ns3="d23c6157-5623-4293-b83e-785d6ba7de2d" xmlns:ns4="f2a741b4-c3b5-4116-a640-9c180287b5c6" targetNamespace="http://schemas.microsoft.com/office/2006/metadata/properties" ma:root="true" ma:fieldsID="6096b3b9a5be9a2f01b6abf909ba382b" ns1:_="" ns2:_="" ns3:_="" ns4:_="">
    <xsd:import namespace="http://schemas.microsoft.com/sharepoint/v3"/>
    <xsd:import namespace="07a766d4-cf60-4260-9f49-242aaa07e1bd"/>
    <xsd:import namespace="d23c6157-5623-4293-b83e-785d6ba7de2d"/>
    <xsd:import namespace="f2a741b4-c3b5-4116-a640-9c180287b5c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lcf76f155ced4ddcb4097134ff3c332f" minOccurs="0"/>
                <xsd:element ref="ns4:MediaServiceOCR" minOccurs="0"/>
                <xsd:element ref="ns4:MediaServiceGenerationTime" minOccurs="0"/>
                <xsd:element ref="ns4:MediaServiceEventHashCode" minOccurs="0"/>
                <xsd:element ref="ns4:MediaServiceDateTaken" minOccurs="0"/>
                <xsd:element ref="ns4:MediaServiceObjectDetectorVersions" minOccurs="0"/>
                <xsd:element ref="ns4:MediaServiceLocation" minOccurs="0"/>
                <xsd:element ref="ns4: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a741b4-c3b5-4116-a640-9c180287b5c6"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DateTaken" ma:index="31" nillable="true" ma:displayName="MediaServiceDateTaken" ma:hidden="true" ma:indexed="true" ma:internalName="MediaServiceDateTaken" ma:readOnly="true">
      <xsd:simpleType>
        <xsd:restriction base="dms:Text"/>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element name="MediaServiceLocation" ma:index="33" nillable="true" ma:displayName="Location" ma:indexed="true" ma:internalName="MediaServiceLocation"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266</Value>
    </TaxCatchAll>
    <lcf76f155ced4ddcb4097134ff3c332f xmlns="f2a741b4-c3b5-4116-a640-9c180287b5c6">
      <Terms xmlns="http://schemas.microsoft.com/office/infopath/2007/PartnerControls"/>
    </lcf76f155ced4ddcb4097134ff3c332f>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South Tyneside</TermName>
          <TermId xmlns="http://schemas.microsoft.com/office/infopath/2007/PartnerControls">af335afc-ae07-4aeb-bc82-15363fdf91b2</TermId>
        </TermInfo>
      </Terms>
    </d08e702f979e48d3863205ea645082c2>
  </documentManagement>
</p:properties>
</file>

<file path=customXml/item5.xml><?xml version="1.0" encoding="utf-8"?>
<LongProperties xmlns="http://schemas.microsoft.com/office/2006/metadata/long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42113655-AB51-432C-A5ED-B5947E556CA8}"/>
</file>

<file path=customXml/itemProps2.xml><?xml version="1.0" encoding="utf-8"?>
<ds:datastoreItem xmlns:ds="http://schemas.openxmlformats.org/officeDocument/2006/customXml" ds:itemID="{5EAE6586-4C0D-4F96-ADED-3EC349AB937B}"/>
</file>

<file path=customXml/itemProps3.xml><?xml version="1.0" encoding="utf-8"?>
<ds:datastoreItem xmlns:ds="http://schemas.openxmlformats.org/officeDocument/2006/customXml" ds:itemID="{BC394D35-1195-42D2-A765-338FCEED931F}"/>
</file>

<file path=customXml/itemProps4.xml><?xml version="1.0" encoding="utf-8"?>
<ds:datastoreItem xmlns:ds="http://schemas.openxmlformats.org/officeDocument/2006/customXml" ds:itemID="{255B7FDA-1106-4372-997E-8FE17782560C}"/>
</file>

<file path=customXml/itemProps5.xml><?xml version="1.0" encoding="utf-8"?>
<ds:datastoreItem xmlns:ds="http://schemas.openxmlformats.org/officeDocument/2006/customXml" ds:itemID="{77BAC0C3-7CB7-4C3D-8C63-B3C372721FBD}"/>
</file>

<file path=customXml/itemProps6.xml><?xml version="1.0" encoding="utf-8"?>
<ds:datastoreItem xmlns:ds="http://schemas.openxmlformats.org/officeDocument/2006/customXml" ds:itemID="{4C1DE274-EFF0-4630-B066-493C6358DED3}"/>
</file>

<file path=customXml/itemProps7.xml><?xml version="1.0" encoding="utf-8"?>
<ds:datastoreItem xmlns:ds="http://schemas.openxmlformats.org/officeDocument/2006/customXml" ds:itemID="{510FE50C-73BA-4E17-9D30-C987BBC1716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2024-03-25T15:37:47Z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0x010100E7BD6A8A66F7CB4BBA2B02F0531791BE0026A9A75CCCA16F4693F1FE45F71519DE007DCF2DFB00392C4C817C28B3B5906D26</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266;#South Tyneside|af335afc-ae07-4aeb-bc82-15363fdf91b2</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