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66925"/>
  <mc:AlternateContent xmlns:mc="http://schemas.openxmlformats.org/markup-compatibility/2006">
    <mc:Choice Requires="x15">
      <x15ac:absPath xmlns:x15ac="http://schemas.microsoft.com/office/spreadsheetml/2010/11/ac" url="https://lgbce.sharepoint.com/sites/ReviewSystem/Newcastle upon tyne/Review Documents/Review/0.5 Electoral Data/Electorate forecast and proforma/"/>
    </mc:Choice>
  </mc:AlternateContent>
  <xr:revisionPtr revIDLastSave="0" documentId="8_{4A82B962-7D30-48CA-85EF-BA195AF3815E}" xr6:coauthVersionLast="47" xr6:coauthVersionMax="47" xr10:uidLastSave="{00000000-0000-0000-0000-000000000000}"/>
  <bookViews>
    <workbookView xWindow="-28920" yWindow="-120" windowWidth="29040" windowHeight="1752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7" l="1"/>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14" i="7"/>
  <c r="M5" i="7"/>
  <c r="M15" i="7"/>
  <c r="M16" i="7"/>
  <c r="M17" i="7"/>
  <c r="M18" i="7"/>
  <c r="M19" i="7"/>
  <c r="M20" i="7"/>
  <c r="M21" i="7"/>
  <c r="M22" i="7"/>
  <c r="M23" i="7"/>
  <c r="M24" i="7"/>
  <c r="M25" i="7"/>
  <c r="M26" i="7"/>
  <c r="M27"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14" i="7"/>
  <c r="L5" i="7"/>
  <c r="N40" i="7"/>
  <c r="P40" i="7"/>
  <c r="N41" i="7"/>
  <c r="P41" i="7"/>
  <c r="N42" i="7"/>
  <c r="P42" i="7"/>
  <c r="N43" i="7"/>
  <c r="P43" i="7"/>
  <c r="N44" i="7"/>
  <c r="P44" i="7"/>
  <c r="N45" i="7"/>
  <c r="P45" i="7"/>
  <c r="N46" i="7"/>
  <c r="P46" i="7"/>
  <c r="N47" i="7"/>
  <c r="P47" i="7"/>
  <c r="N48" i="7"/>
  <c r="P48" i="7"/>
  <c r="N49" i="7"/>
  <c r="P49" i="7"/>
  <c r="N50" i="7"/>
  <c r="P50" i="7"/>
  <c r="N51" i="7"/>
  <c r="P51" i="7"/>
  <c r="N52" i="7"/>
  <c r="P52" i="7"/>
  <c r="N53" i="7"/>
  <c r="P53" i="7"/>
  <c r="N54" i="7"/>
  <c r="P54" i="7"/>
  <c r="N55" i="7"/>
  <c r="P55" i="7"/>
  <c r="N56" i="7"/>
  <c r="P56" i="7"/>
  <c r="N57" i="7"/>
  <c r="P57" i="7"/>
  <c r="N58" i="7"/>
  <c r="P58" i="7"/>
  <c r="N59" i="7"/>
  <c r="P59" i="7"/>
  <c r="N60" i="7"/>
  <c r="P60" i="7"/>
  <c r="N61" i="7"/>
  <c r="P61" i="7"/>
  <c r="N62" i="7"/>
  <c r="P62" i="7"/>
  <c r="N63" i="7"/>
  <c r="P63" i="7"/>
  <c r="N64" i="7"/>
  <c r="P64" i="7"/>
  <c r="N65" i="7"/>
  <c r="P65" i="7"/>
  <c r="N66" i="7"/>
  <c r="P66" i="7"/>
  <c r="N67" i="7"/>
  <c r="P67" i="7"/>
  <c r="N68" i="7"/>
  <c r="P68" i="7"/>
  <c r="N69" i="7"/>
  <c r="P69" i="7"/>
  <c r="N70" i="7"/>
  <c r="P70" i="7"/>
  <c r="N71" i="7"/>
  <c r="P71" i="7"/>
  <c r="N72" i="7"/>
  <c r="P72" i="7"/>
  <c r="N73" i="7"/>
  <c r="P73" i="7"/>
  <c r="N74" i="7"/>
  <c r="P74" i="7"/>
  <c r="N75" i="7"/>
  <c r="P75" i="7"/>
  <c r="N76" i="7"/>
  <c r="P76" i="7"/>
  <c r="N77" i="7"/>
  <c r="P77" i="7"/>
  <c r="N78" i="7"/>
  <c r="P78" i="7"/>
  <c r="N79" i="7"/>
  <c r="P79" i="7"/>
  <c r="N80" i="7"/>
  <c r="P80" i="7"/>
  <c r="N81" i="7"/>
  <c r="P81" i="7"/>
  <c r="N82" i="7"/>
  <c r="P82" i="7"/>
  <c r="N83" i="7"/>
  <c r="P83" i="7"/>
  <c r="N84" i="7"/>
  <c r="P84" i="7"/>
  <c r="N85" i="7"/>
  <c r="P85" i="7"/>
  <c r="N86" i="7"/>
  <c r="P86" i="7"/>
  <c r="N87" i="7"/>
  <c r="P87" i="7"/>
  <c r="N88" i="7"/>
  <c r="P88" i="7"/>
  <c r="N89" i="7"/>
  <c r="P89" i="7"/>
  <c r="N90" i="7"/>
  <c r="P90" i="7"/>
  <c r="N91" i="7"/>
  <c r="P91" i="7"/>
  <c r="M4" i="7"/>
  <c r="L4" i="7"/>
  <c r="M6" i="7" l="1"/>
  <c r="L6" i="7"/>
  <c r="N24" i="7"/>
  <c r="N23" i="7" l="1"/>
  <c r="N39" i="7"/>
  <c r="N29" i="7"/>
  <c r="N35" i="7"/>
  <c r="N37" i="7"/>
  <c r="N32" i="7"/>
  <c r="N14" i="7"/>
  <c r="N33" i="7"/>
  <c r="N30" i="7"/>
  <c r="N34" i="7"/>
  <c r="N28" i="7"/>
  <c r="N38" i="7"/>
  <c r="N31" i="7"/>
  <c r="N36" i="7"/>
  <c r="P39" i="7"/>
  <c r="P14" i="7"/>
  <c r="P31" i="7"/>
  <c r="P30" i="7"/>
  <c r="P28" i="7"/>
  <c r="P32" i="7"/>
  <c r="P36" i="7"/>
  <c r="P38" i="7"/>
  <c r="P33" i="7"/>
  <c r="P34" i="7"/>
  <c r="P29" i="7"/>
  <c r="P35" i="7"/>
  <c r="P37" i="7"/>
  <c r="P23" i="7"/>
  <c r="P18" i="7"/>
  <c r="P21" i="7"/>
  <c r="P24" i="7"/>
  <c r="P26" i="7"/>
  <c r="P15" i="7"/>
  <c r="P20" i="7"/>
  <c r="P16" i="7"/>
  <c r="P27" i="7"/>
  <c r="P22" i="7"/>
  <c r="P17" i="7"/>
  <c r="P19" i="7"/>
  <c r="N27" i="7"/>
  <c r="P25" i="7"/>
  <c r="N19" i="7"/>
  <c r="N16" i="7"/>
  <c r="N22" i="7"/>
  <c r="N20" i="7"/>
  <c r="N21" i="7"/>
  <c r="N26" i="7"/>
  <c r="N15" i="7"/>
  <c r="N17" i="7"/>
  <c r="N18" i="7"/>
  <c r="N25" i="7"/>
</calcChain>
</file>

<file path=xl/sharedStrings.xml><?xml version="1.0" encoding="utf-8"?>
<sst xmlns="http://schemas.openxmlformats.org/spreadsheetml/2006/main" count="379" uniqueCount="234">
  <si>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</si>
  <si>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</si>
  <si>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</si>
  <si>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</si>
  <si>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</si>
  <si>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</si>
  <si>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</si>
  <si>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</si>
  <si>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</si>
  <si>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</si>
  <si>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</si>
  <si>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</si>
  <si>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</si>
  <si>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</si>
  <si>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</si>
  <si>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</si>
  <si>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</si>
  <si>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</si>
  <si>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</si>
  <si>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</si>
  <si>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</si>
  <si>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</si>
  <si>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</si>
  <si>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</si>
  <si>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</si>
  <si>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</si>
  <si>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</si>
  <si>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</si>
  <si>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</si>
  <si>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</si>
  <si>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</si>
  <si>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</si>
  <si>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</si>
  <si>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</si>
  <si>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</si>
  <si>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</si>
  <si>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</si>
  <si>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</si>
  <si>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</si>
  <si>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</si>
  <si>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</si>
  <si>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</si>
  <si>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</si>
  <si>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</si>
  <si>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</si>
  <si>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</si>
  <si>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</si>
  <si>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</si>
  <si>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</si>
  <si>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</si>
  <si>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</si>
  <si>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</si>
  <si>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</si>
  <si>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</si>
  <si>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</si>
  <si>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EX1</t>
  </si>
  <si>
    <t>Example 1</t>
  </si>
  <si>
    <t>Little Example</t>
  </si>
  <si>
    <t>Little and Even Littler</t>
  </si>
  <si>
    <t>Example</t>
  </si>
  <si>
    <t>Arthur's Hill</t>
  </si>
  <si>
    <t>EX2</t>
  </si>
  <si>
    <t>Example 2</t>
  </si>
  <si>
    <t>Even Littler Example</t>
  </si>
  <si>
    <t>Benwell and Scotswood</t>
  </si>
  <si>
    <t>EX3</t>
  </si>
  <si>
    <t>Example 3</t>
  </si>
  <si>
    <t>Medium Example</t>
  </si>
  <si>
    <t>Blakelaw</t>
  </si>
  <si>
    <t>EX4</t>
  </si>
  <si>
    <t>Example 4</t>
  </si>
  <si>
    <t>Big Example</t>
  </si>
  <si>
    <t>Big Example East</t>
  </si>
  <si>
    <t>Byker</t>
  </si>
  <si>
    <t>EX5</t>
  </si>
  <si>
    <t>Example 5</t>
  </si>
  <si>
    <t>Big Example West</t>
  </si>
  <si>
    <t>Callerton and Throckley</t>
  </si>
  <si>
    <t xml:space="preserve">Castle </t>
  </si>
  <si>
    <t>A01</t>
  </si>
  <si>
    <t>Chapel</t>
  </si>
  <si>
    <t>A02</t>
  </si>
  <si>
    <t>Dene and South Gosforth</t>
  </si>
  <si>
    <t>A03</t>
  </si>
  <si>
    <t>Denton and Westerhope</t>
  </si>
  <si>
    <t>A04</t>
  </si>
  <si>
    <t>Elswick</t>
  </si>
  <si>
    <t>B01</t>
  </si>
  <si>
    <t>Fawdon and West Gosforth</t>
  </si>
  <si>
    <t>B02</t>
  </si>
  <si>
    <t>Gosforth</t>
  </si>
  <si>
    <t>B03</t>
  </si>
  <si>
    <t>Heaton</t>
  </si>
  <si>
    <t>B04</t>
  </si>
  <si>
    <t>Kenton</t>
  </si>
  <si>
    <t>B05</t>
  </si>
  <si>
    <t xml:space="preserve">Kingston Park South and Newbiggin Hall </t>
  </si>
  <si>
    <t>B06</t>
  </si>
  <si>
    <t>Lemington</t>
  </si>
  <si>
    <t>C01</t>
  </si>
  <si>
    <t>Blakelaw and North Fenham</t>
  </si>
  <si>
    <t>Cragston</t>
  </si>
  <si>
    <t>Manor Park</t>
  </si>
  <si>
    <t>C02</t>
  </si>
  <si>
    <t>Monument</t>
  </si>
  <si>
    <t>C03</t>
  </si>
  <si>
    <t>North Fenham</t>
  </si>
  <si>
    <t>North Jesmond</t>
  </si>
  <si>
    <t>C04</t>
  </si>
  <si>
    <t>Ouseburn</t>
  </si>
  <si>
    <t>D01</t>
  </si>
  <si>
    <t>Parklands</t>
  </si>
  <si>
    <t>D02</t>
  </si>
  <si>
    <t>South Jesmond</t>
  </si>
  <si>
    <t>D03</t>
  </si>
  <si>
    <t>Walker</t>
  </si>
  <si>
    <t>D04</t>
  </si>
  <si>
    <t>Walkergate</t>
  </si>
  <si>
    <t>D05</t>
  </si>
  <si>
    <t>West Fenham</t>
  </si>
  <si>
    <t>D06</t>
  </si>
  <si>
    <t>Wingrove</t>
  </si>
  <si>
    <t>D07</t>
  </si>
  <si>
    <t>E01</t>
  </si>
  <si>
    <t>E02</t>
  </si>
  <si>
    <t>E03</t>
  </si>
  <si>
    <t>E04</t>
  </si>
  <si>
    <t>E05</t>
  </si>
  <si>
    <t>Woolsington</t>
  </si>
  <si>
    <t>Callerton</t>
  </si>
  <si>
    <t>E06</t>
  </si>
  <si>
    <t>Woolsington and Bankfoot</t>
  </si>
  <si>
    <t>F01</t>
  </si>
  <si>
    <t>Dinnington</t>
  </si>
  <si>
    <t>F02</t>
  </si>
  <si>
    <t>Brunswick</t>
  </si>
  <si>
    <t>F03</t>
  </si>
  <si>
    <t>Hazlerigg</t>
  </si>
  <si>
    <t>F04</t>
  </si>
  <si>
    <t>F05</t>
  </si>
  <si>
    <t>F06</t>
  </si>
  <si>
    <t>G01</t>
  </si>
  <si>
    <t>G02</t>
  </si>
  <si>
    <t>G03</t>
  </si>
  <si>
    <t>G04</t>
  </si>
  <si>
    <t>H01</t>
  </si>
  <si>
    <t>H02</t>
  </si>
  <si>
    <t>H03</t>
  </si>
  <si>
    <t>H04</t>
  </si>
  <si>
    <t>H05</t>
  </si>
  <si>
    <t>H06</t>
  </si>
  <si>
    <t>I01</t>
  </si>
  <si>
    <t>I02</t>
  </si>
  <si>
    <t>I03</t>
  </si>
  <si>
    <t>I04</t>
  </si>
  <si>
    <t>I05</t>
  </si>
  <si>
    <t>J01</t>
  </si>
  <si>
    <t>J02</t>
  </si>
  <si>
    <t>J03</t>
  </si>
  <si>
    <t>J04</t>
  </si>
  <si>
    <t>J05</t>
  </si>
  <si>
    <t>K01</t>
  </si>
  <si>
    <t>K02</t>
  </si>
  <si>
    <t>K03</t>
  </si>
  <si>
    <t>K04</t>
  </si>
  <si>
    <t>K05</t>
  </si>
  <si>
    <t>L01</t>
  </si>
  <si>
    <t>L02</t>
  </si>
  <si>
    <t>L03</t>
  </si>
  <si>
    <t>L04</t>
  </si>
  <si>
    <t>M01</t>
  </si>
  <si>
    <t>M02</t>
  </si>
  <si>
    <t>M03</t>
  </si>
  <si>
    <t>M04</t>
  </si>
  <si>
    <t>N01</t>
  </si>
  <si>
    <t>N02</t>
  </si>
  <si>
    <t>N03</t>
  </si>
  <si>
    <t>N04</t>
  </si>
  <si>
    <t>N05</t>
  </si>
  <si>
    <t>O01</t>
  </si>
  <si>
    <t>Bedeburn</t>
  </si>
  <si>
    <t>O02</t>
  </si>
  <si>
    <t>Newbiggin Hall</t>
  </si>
  <si>
    <t>O03</t>
  </si>
  <si>
    <t>O04</t>
  </si>
  <si>
    <t>P01</t>
  </si>
  <si>
    <t>P02</t>
  </si>
  <si>
    <t>P03</t>
  </si>
  <si>
    <t>P04</t>
  </si>
  <si>
    <t>P05</t>
  </si>
  <si>
    <t>P06</t>
  </si>
  <si>
    <t>Q01</t>
  </si>
  <si>
    <t>Q02</t>
  </si>
  <si>
    <t>Q03</t>
  </si>
  <si>
    <t>Q04</t>
  </si>
  <si>
    <t>R01</t>
  </si>
  <si>
    <t>R02</t>
  </si>
  <si>
    <t>R03</t>
  </si>
  <si>
    <t>R04</t>
  </si>
  <si>
    <t>R05</t>
  </si>
  <si>
    <t>S01</t>
  </si>
  <si>
    <t>S02</t>
  </si>
  <si>
    <t>S03</t>
  </si>
  <si>
    <t>T01</t>
  </si>
  <si>
    <t>T02</t>
  </si>
  <si>
    <t>T03</t>
  </si>
  <si>
    <t>U01</t>
  </si>
  <si>
    <t>U02</t>
  </si>
  <si>
    <t>North Gosforth</t>
  </si>
  <si>
    <t>U03</t>
  </si>
  <si>
    <t>U04</t>
  </si>
  <si>
    <t>U05</t>
  </si>
  <si>
    <t>U06</t>
  </si>
  <si>
    <t>V01</t>
  </si>
  <si>
    <t>V02</t>
  </si>
  <si>
    <t>V03</t>
  </si>
  <si>
    <t>W01</t>
  </si>
  <si>
    <t>W02</t>
  </si>
  <si>
    <t>W03</t>
  </si>
  <si>
    <t>W04</t>
  </si>
  <si>
    <t>W05</t>
  </si>
  <si>
    <t>X01</t>
  </si>
  <si>
    <t>X02</t>
  </si>
  <si>
    <t>X03</t>
  </si>
  <si>
    <t>X04</t>
  </si>
  <si>
    <t>Y01</t>
  </si>
  <si>
    <t>Y02</t>
  </si>
  <si>
    <t>Y03</t>
  </si>
  <si>
    <t>Y04</t>
  </si>
  <si>
    <t>Z01</t>
  </si>
  <si>
    <t>Z02</t>
  </si>
  <si>
    <t>Z03</t>
  </si>
  <si>
    <t>Z04</t>
  </si>
  <si>
    <t>Z05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</si>
</sst>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name val="Calibri"/>
      <family val="2"/>
      <scheme val="minor"/>
    </font>
    <font>
      <sz val="10"/>
      <color indexed="8"/>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6" tint="0.39997558519241921"/>
      </top>
      <bottom style="thin">
        <color theme="6" tint="0.39997558519241921"/>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7">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0" borderId="0" xfId="0" applyFont="1" applyAlignment="1" applyProtection="1">
      <alignment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2" fillId="0" borderId="0" xfId="0" applyFont="1" applyAlignment="1" applyProtection="1">
      <alignment vertical="center"/>
      <protection locked="0"/>
    </xf>
    <xf numFmtId="0" fontId="34" fillId="35" borderId="25" xfId="0" applyFont="1" applyFill="1" applyBorder="1" applyAlignment="1">
      <alignment horizontal="left" vertical="center"/>
    </xf>
    <xf numFmtId="0" fontId="34" fillId="35" borderId="25" xfId="48" applyFont="1" applyFill="1" applyBorder="1" applyAlignment="1">
      <alignment horizontal="left" vertical="center"/>
    </xf>
    <xf numFmtId="3" fontId="35" fillId="0" borderId="26" xfId="0" applyNumberFormat="1" applyFont="1" applyBorder="1" applyAlignment="1">
      <alignment horizontal="left" vertical="top" wrapText="1"/>
    </xf>
    <xf numFmtId="1" fontId="0" fillId="35" borderId="25" xfId="0" applyNumberFormat="1" applyFill="1" applyBorder="1" applyAlignment="1">
      <alignment horizontal="left"/>
    </xf>
    <xf numFmtId="0" fontId="0" fillId="35" borderId="25" xfId="0" applyFill="1" applyBorder="1" applyAlignment="1">
      <alignment horizontal="left"/>
    </xf>
    <xf numFmtId="0" fontId="34" fillId="0" borderId="25" xfId="48" applyFont="1" applyBorder="1" applyAlignment="1">
      <alignment horizontal="left" vertical="center"/>
    </xf>
    <xf numFmtId="1" fontId="0" fillId="0" borderId="25" xfId="0" applyNumberFormat="1" applyBorder="1" applyAlignment="1">
      <alignment horizontal="left"/>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8" workbookViewId="0">
      <selection activeCell="C9" sqref="C9"/>
    </sheetView>
  </sheetViews>
  <sheetFormatPr defaultColWidth="8.88671875" defaultRowHeight="15.6"/>
  <cols>
    <col min="1" max="2" width="8.88671875" style="1"/>
    <col min="3" max="3" width="75.33203125" style="1" customWidth="1"/>
    <col min="4" max="16384" width="8.88671875" style="1"/>
  </cols>
  <sheetData>
    <row r="2" spans="2:3">
      <c r="B2" s="43" t="s">
        <v>0</v>
      </c>
    </row>
    <row r="3" spans="2:3">
      <c r="B3" s="17" t="s">
        <v>1</v>
      </c>
      <c r="C3" s="19"/>
    </row>
    <row r="4" spans="2:3">
      <c r="B4" s="17" t="s">
        <v>2</v>
      </c>
      <c r="C4" s="36"/>
    </row>
    <row r="5" spans="2:3">
      <c r="B5" s="17" t="s">
        <v>3</v>
      </c>
      <c r="C5" s="19"/>
    </row>
    <row r="6" spans="2:3" ht="18" customHeight="1">
      <c r="B6" s="17" t="s">
        <v>4</v>
      </c>
      <c r="C6" s="41" t="s">
        <v>5</v>
      </c>
    </row>
    <row r="9" spans="2:3">
      <c r="B9" s="43" t="s">
        <v>6</v>
      </c>
    </row>
    <row r="10" spans="2:3">
      <c r="B10" s="17" t="s">
        <v>1</v>
      </c>
      <c r="C10" s="38"/>
    </row>
    <row r="11" spans="2:3">
      <c r="B11" s="17" t="s">
        <v>2</v>
      </c>
      <c r="C11" s="36"/>
    </row>
    <row r="12" spans="2:3">
      <c r="B12" s="17" t="s">
        <v>3</v>
      </c>
      <c r="C12" s="19"/>
    </row>
    <row r="13" spans="2:3">
      <c r="B13" s="17" t="s">
        <v>4</v>
      </c>
      <c r="C13" s="19"/>
    </row>
    <row r="14" spans="2:3">
      <c r="B14" s="17"/>
      <c r="C14" s="19"/>
    </row>
    <row r="15" spans="2:3">
      <c r="B15" s="43" t="s">
        <v>7</v>
      </c>
    </row>
    <row r="17" spans="2:3" ht="46.5">
      <c r="B17" s="16" t="s">
        <v>8</v>
      </c>
      <c r="C17" s="18" t="s">
        <v>9</v>
      </c>
    </row>
    <row r="18" spans="2:3" ht="62.1">
      <c r="B18" s="16" t="s">
        <v>10</v>
      </c>
      <c r="C18" s="18" t="s">
        <v>11</v>
      </c>
    </row>
    <row r="19" spans="2:3" ht="62.1">
      <c r="B19" s="16" t="s">
        <v>12</v>
      </c>
      <c r="C19" s="18" t="s">
        <v>13</v>
      </c>
    </row>
    <row r="20" spans="2:3" ht="48" customHeight="1">
      <c r="B20" s="16" t="s">
        <v>14</v>
      </c>
      <c r="C20" s="18" t="s">
        <v>15</v>
      </c>
    </row>
    <row r="21" spans="2:3" ht="30.95">
      <c r="B21" s="16" t="s">
        <v>16</v>
      </c>
      <c r="C21" s="18" t="s">
        <v>17</v>
      </c>
    </row>
    <row r="22" spans="2:3" ht="103.5" customHeight="1">
      <c r="B22" s="16" t="s">
        <v>18</v>
      </c>
      <c r="C22" s="18" t="s">
        <v>19</v>
      </c>
    </row>
    <row r="23" spans="2:3">
      <c r="B23" s="43" t="s">
        <v>20</v>
      </c>
    </row>
    <row r="24" spans="2:3">
      <c r="B24" s="16"/>
      <c r="C24" s="18"/>
    </row>
    <row r="25" spans="2:3" ht="58.5" customHeight="1">
      <c r="B25" s="16" t="s">
        <v>8</v>
      </c>
      <c r="C25" s="35" t="s">
        <v>21</v>
      </c>
    </row>
    <row r="26" spans="2:3" ht="60" customHeight="1">
      <c r="B26" s="16" t="s">
        <v>10</v>
      </c>
      <c r="C26" s="35" t="s">
        <v>22</v>
      </c>
    </row>
    <row r="27" spans="2:3" ht="77.45">
      <c r="B27" s="16" t="s">
        <v>12</v>
      </c>
      <c r="C27" s="35" t="s">
        <v>23</v>
      </c>
    </row>
    <row r="28" spans="2:3">
      <c r="C28" s="35"/>
    </row>
    <row r="29" spans="2:3">
      <c r="C29" s="35"/>
    </row>
    <row r="30" spans="2:3">
      <c r="C30" s="35"/>
    </row>
    <row r="31" spans="2:3">
      <c r="C31" s="35"/>
    </row>
    <row r="32" spans="2:3">
      <c r="C32" s="35"/>
    </row>
    <row r="33" spans="3:3">
      <c r="C33" s="35"/>
    </row>
    <row r="34" spans="3:3">
      <c r="C34" s="35"/>
    </row>
    <row r="35" spans="3:3">
      <c r="C35" s="35"/>
    </row>
    <row r="36" spans="3:3">
      <c r="C36" s="35"/>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42"/>
  <sheetViews>
    <sheetView tabSelected="1" topLeftCell="A34" zoomScale="72" workbookViewId="0">
      <selection activeCell="I69" sqref="I69"/>
    </sheetView>
  </sheetViews>
  <sheetFormatPr defaultColWidth="8.88671875" defaultRowHeight="15.6"/>
  <cols>
    <col min="1" max="1" width="2.77734375" style="6" customWidth="1"/>
    <col min="2" max="2" width="9.88671875" style="7" customWidth="1"/>
    <col min="3" max="6" width="23" style="5" customWidth="1"/>
    <col min="7" max="7" width="23.77734375" style="5" customWidth="1"/>
    <col min="8" max="8" width="12.21875" style="7" customWidth="1"/>
    <col min="9" max="9" width="12.21875" style="12" customWidth="1"/>
    <col min="10" max="10" width="2.77734375" style="6" customWidth="1"/>
    <col min="11" max="11" width="25.77734375" style="6" customWidth="1"/>
    <col min="12" max="16" width="12.88671875" style="7" customWidth="1"/>
    <col min="17" max="16384" width="8.88671875" style="6"/>
  </cols>
  <sheetData>
    <row r="2" spans="1:20" s="20" customFormat="1" ht="18">
      <c r="B2" s="22" t="s">
        <v>24</v>
      </c>
      <c r="C2" s="22"/>
      <c r="D2" s="22"/>
      <c r="E2" s="22"/>
      <c r="F2" s="22"/>
      <c r="G2" s="22"/>
      <c r="H2" s="21"/>
      <c r="I2" s="23"/>
      <c r="L2" s="21"/>
      <c r="M2" s="21"/>
      <c r="N2" s="21"/>
      <c r="O2" s="21"/>
      <c r="P2" s="21"/>
    </row>
    <row r="3" spans="1:20" s="24" customFormat="1">
      <c r="A3" s="44"/>
      <c r="B3" s="40"/>
      <c r="C3" s="40"/>
      <c r="D3" s="40"/>
      <c r="E3" s="40"/>
      <c r="F3" s="40"/>
      <c r="G3" s="34"/>
      <c r="H3" s="45"/>
      <c r="I3" s="45"/>
      <c r="J3" s="44"/>
      <c r="K3" s="27" t="s">
        <v>25</v>
      </c>
      <c r="L3" s="46">
        <v>2023</v>
      </c>
      <c r="M3" s="46">
        <v>2029</v>
      </c>
      <c r="N3" s="47"/>
      <c r="O3" s="47"/>
      <c r="P3" s="47"/>
      <c r="Q3" s="44"/>
      <c r="R3" s="44"/>
      <c r="S3" s="44"/>
      <c r="T3" s="44"/>
    </row>
    <row r="4" spans="1:20" s="24" customFormat="1" ht="15" customHeight="1">
      <c r="A4" s="44"/>
      <c r="B4" s="72" t="s">
        <v>26</v>
      </c>
      <c r="C4" s="72"/>
      <c r="D4" s="72"/>
      <c r="E4" s="72"/>
      <c r="F4" s="72"/>
      <c r="G4" s="44"/>
      <c r="H4" s="44"/>
      <c r="I4" s="44"/>
      <c r="J4" s="44"/>
      <c r="K4" s="25" t="s">
        <v>27</v>
      </c>
      <c r="L4" s="26">
        <f>SUM(L14:L91)</f>
        <v>78</v>
      </c>
      <c r="M4" s="26">
        <f>SUM(L14:L91)</f>
        <v>78</v>
      </c>
      <c r="N4" s="47"/>
      <c r="O4" s="47"/>
      <c r="P4" s="47"/>
      <c r="Q4" s="44"/>
      <c r="R4" s="44"/>
      <c r="S4" s="44"/>
      <c r="T4" s="44"/>
    </row>
    <row r="5" spans="1:20" s="24" customFormat="1" ht="15" customHeight="1">
      <c r="A5" s="44"/>
      <c r="B5" s="72"/>
      <c r="C5" s="72"/>
      <c r="D5" s="72"/>
      <c r="E5" s="72"/>
      <c r="F5" s="72"/>
      <c r="G5" s="33"/>
      <c r="H5" s="26"/>
      <c r="I5" s="26"/>
      <c r="J5" s="44"/>
      <c r="K5" s="25" t="s">
        <v>28</v>
      </c>
      <c r="L5" s="26">
        <f>SUM(H20:H142)</f>
        <v>186172</v>
      </c>
      <c r="M5" s="26">
        <f>SUM(I20:I142)</f>
        <v>200946.03956263259</v>
      </c>
      <c r="N5" s="47"/>
      <c r="O5" s="47"/>
      <c r="P5" s="47"/>
      <c r="Q5" s="44"/>
      <c r="R5" s="44"/>
      <c r="S5" s="44"/>
      <c r="T5" s="44"/>
    </row>
    <row r="6" spans="1:20" s="24" customFormat="1" ht="15.75" customHeight="1">
      <c r="A6" s="44"/>
      <c r="B6" s="72"/>
      <c r="C6" s="72"/>
      <c r="D6" s="72"/>
      <c r="E6" s="72"/>
      <c r="F6" s="72"/>
      <c r="G6" s="44"/>
      <c r="H6" s="44"/>
      <c r="I6" s="44"/>
      <c r="J6" s="44"/>
      <c r="K6" s="25" t="s">
        <v>29</v>
      </c>
      <c r="L6" s="26">
        <f>L5/L4</f>
        <v>2386.8205128205127</v>
      </c>
      <c r="M6" s="26">
        <f>M5/M4</f>
        <v>2576.2312764440076</v>
      </c>
      <c r="N6" s="47"/>
      <c r="O6" s="47"/>
      <c r="P6" s="47"/>
      <c r="Q6" s="44"/>
      <c r="R6" s="44"/>
      <c r="S6" s="44"/>
      <c r="T6" s="44"/>
    </row>
    <row r="7" spans="1:20" s="24" customFormat="1" ht="15.75" customHeight="1">
      <c r="A7" s="44"/>
      <c r="B7" s="48"/>
      <c r="C7" s="48"/>
      <c r="D7" s="48"/>
      <c r="E7" s="48"/>
      <c r="F7" s="48"/>
      <c r="G7" s="44"/>
      <c r="H7" s="44"/>
      <c r="I7" s="44"/>
      <c r="J7" s="44"/>
      <c r="K7" s="33"/>
      <c r="L7" s="26"/>
      <c r="M7" s="26"/>
      <c r="N7" s="47"/>
      <c r="O7" s="47"/>
      <c r="P7" s="47"/>
      <c r="Q7" s="44"/>
      <c r="R7" s="44"/>
      <c r="S7" s="44"/>
      <c r="T7" s="44"/>
    </row>
    <row r="8" spans="1:20" s="24" customFormat="1" ht="15.75" customHeight="1">
      <c r="A8" s="44"/>
      <c r="B8" s="76" t="s">
        <v>30</v>
      </c>
      <c r="C8" s="76"/>
      <c r="D8" s="76"/>
      <c r="E8" s="76"/>
      <c r="F8" s="76"/>
      <c r="G8" s="44"/>
      <c r="H8" s="44"/>
      <c r="I8" s="44"/>
      <c r="J8" s="44"/>
      <c r="K8" s="33"/>
      <c r="L8" s="26"/>
      <c r="M8" s="26"/>
      <c r="N8" s="47"/>
      <c r="O8" s="47"/>
      <c r="P8" s="37" t="s">
        <v>31</v>
      </c>
      <c r="Q8" s="44"/>
      <c r="R8" s="44"/>
      <c r="S8" s="44"/>
      <c r="T8" s="44"/>
    </row>
    <row r="9" spans="1:20">
      <c r="L9" s="6"/>
      <c r="M9" s="6"/>
    </row>
    <row r="10" spans="1:20" ht="51" customHeight="1">
      <c r="B10" s="15" t="s">
        <v>32</v>
      </c>
      <c r="C10" s="15" t="s">
        <v>33</v>
      </c>
      <c r="D10" s="15" t="s">
        <v>34</v>
      </c>
      <c r="E10" s="15" t="s">
        <v>35</v>
      </c>
      <c r="F10" s="15" t="s">
        <v>36</v>
      </c>
      <c r="G10" s="15" t="s">
        <v>37</v>
      </c>
      <c r="H10" s="15" t="s">
        <v>38</v>
      </c>
      <c r="I10" s="15" t="s">
        <v>39</v>
      </c>
      <c r="J10" s="31"/>
      <c r="K10" s="15" t="s">
        <v>40</v>
      </c>
      <c r="L10" s="32" t="s">
        <v>41</v>
      </c>
      <c r="M10" s="73" t="s">
        <v>42</v>
      </c>
      <c r="N10" s="74"/>
      <c r="O10" s="74"/>
      <c r="P10" s="75"/>
    </row>
    <row r="11" spans="1:20" ht="15.95" thickBot="1"/>
    <row r="12" spans="1:20" s="4" customFormat="1" ht="47.1" thickBot="1">
      <c r="A12" s="49"/>
      <c r="B12" s="42" t="s">
        <v>43</v>
      </c>
      <c r="C12" s="50" t="s">
        <v>44</v>
      </c>
      <c r="D12" s="50" t="s">
        <v>45</v>
      </c>
      <c r="E12" s="50" t="s">
        <v>46</v>
      </c>
      <c r="F12" s="50" t="s">
        <v>47</v>
      </c>
      <c r="G12" s="50" t="s">
        <v>48</v>
      </c>
      <c r="H12" s="42" t="s">
        <v>49</v>
      </c>
      <c r="I12" s="42" t="s">
        <v>50</v>
      </c>
      <c r="J12" s="49"/>
      <c r="K12" s="51" t="s">
        <v>51</v>
      </c>
      <c r="L12" s="42" t="s">
        <v>52</v>
      </c>
      <c r="M12" s="42" t="s">
        <v>49</v>
      </c>
      <c r="N12" s="42" t="s">
        <v>53</v>
      </c>
      <c r="O12" s="42" t="s">
        <v>50</v>
      </c>
      <c r="P12" s="42" t="s">
        <v>54</v>
      </c>
      <c r="Q12" s="49"/>
      <c r="R12" s="49"/>
      <c r="S12" s="49"/>
      <c r="T12" s="49"/>
    </row>
    <row r="13" spans="1:20" s="4" customFormat="1">
      <c r="A13" s="49"/>
      <c r="B13" s="52"/>
      <c r="C13" s="53"/>
      <c r="D13" s="53"/>
      <c r="E13" s="53"/>
      <c r="F13" s="53"/>
      <c r="G13" s="53"/>
      <c r="H13" s="52"/>
      <c r="I13" s="54"/>
      <c r="J13" s="49"/>
      <c r="K13" s="55"/>
      <c r="L13" s="52"/>
      <c r="M13" s="52"/>
      <c r="N13" s="52"/>
      <c r="O13" s="52"/>
      <c r="P13" s="52"/>
      <c r="Q13" s="49"/>
      <c r="R13" s="49"/>
      <c r="S13" s="49"/>
      <c r="T13" s="49"/>
    </row>
    <row r="14" spans="1:20" s="4" customFormat="1">
      <c r="A14" s="56"/>
      <c r="B14" s="28" t="s">
        <v>55</v>
      </c>
      <c r="C14" s="29" t="s">
        <v>56</v>
      </c>
      <c r="D14" s="29" t="s">
        <v>57</v>
      </c>
      <c r="E14" s="29"/>
      <c r="F14" s="29" t="s">
        <v>58</v>
      </c>
      <c r="G14" s="29" t="s">
        <v>59</v>
      </c>
      <c r="H14" s="28">
        <v>480</v>
      </c>
      <c r="I14" s="28">
        <v>502</v>
      </c>
      <c r="J14" s="57"/>
      <c r="K14" s="58" t="s">
        <v>60</v>
      </c>
      <c r="L14">
        <v>3</v>
      </c>
      <c r="M14" s="13">
        <f>IF(K14="",0,(SUMIF($G$20:$G$142,K14,$H$20:$H$142)))</f>
        <v>5225</v>
      </c>
      <c r="N14" s="14">
        <f>IF(K14="",-1,(-($L$6-(M14/L14))/$L$6))</f>
        <v>-0.27029843370646495</v>
      </c>
      <c r="O14" s="13">
        <f>IF(K14="",0,(SUMIF($G$19:$G$142,K14,$I$19:$I$142)))</f>
        <v>5851.0955652366047</v>
      </c>
      <c r="P14" s="14">
        <f>IF(K14="",-1,(-($M$6-(O14/L14))/$M$6))</f>
        <v>-0.2429386265722594</v>
      </c>
      <c r="Q14" s="59"/>
      <c r="R14" s="49"/>
      <c r="S14" s="49"/>
      <c r="T14" s="49"/>
    </row>
    <row r="15" spans="1:20" s="4" customFormat="1">
      <c r="A15" s="56"/>
      <c r="B15" s="28" t="s">
        <v>61</v>
      </c>
      <c r="C15" s="29" t="s">
        <v>62</v>
      </c>
      <c r="D15" s="29" t="s">
        <v>63</v>
      </c>
      <c r="E15" s="29"/>
      <c r="F15" s="29" t="s">
        <v>58</v>
      </c>
      <c r="G15" s="29" t="s">
        <v>59</v>
      </c>
      <c r="H15" s="28">
        <v>67</v>
      </c>
      <c r="I15" s="28">
        <v>68</v>
      </c>
      <c r="J15" s="57"/>
      <c r="K15" s="58" t="s">
        <v>64</v>
      </c>
      <c r="L15">
        <v>3</v>
      </c>
      <c r="M15" s="13">
        <f t="shared" ref="M15:M45" si="0">IF(K15="",0,(SUMIF($G$20:$G$91,K15,$H$20:$H$91)))</f>
        <v>8127</v>
      </c>
      <c r="N15" s="14">
        <f>IF(K15="",-1,(-($L$6-(M15/L15))/$L$6))</f>
        <v>0.13498270416604005</v>
      </c>
      <c r="O15" s="13">
        <f t="shared" ref="O15:O78" si="1">IF(K15="",0,(SUMIF($G$19:$G$142,K15,$I$19:$I$142)))</f>
        <v>9242.3387372150846</v>
      </c>
      <c r="P15" s="14">
        <f>IF(K15="",-1,(-($M$6-(O15/L15))/$M$6))</f>
        <v>0.1958474408881952</v>
      </c>
      <c r="Q15" s="59"/>
      <c r="R15" s="49"/>
      <c r="S15" s="49"/>
      <c r="T15" s="60"/>
    </row>
    <row r="16" spans="1:20" s="4" customFormat="1">
      <c r="A16" s="56"/>
      <c r="B16" s="28" t="s">
        <v>65</v>
      </c>
      <c r="C16" s="29" t="s">
        <v>66</v>
      </c>
      <c r="D16" s="29" t="s">
        <v>67</v>
      </c>
      <c r="E16" s="29"/>
      <c r="F16" s="29"/>
      <c r="G16" s="29" t="s">
        <v>59</v>
      </c>
      <c r="H16" s="28">
        <v>893</v>
      </c>
      <c r="I16" s="28">
        <v>897</v>
      </c>
      <c r="J16" s="57"/>
      <c r="K16" s="58" t="s">
        <v>68</v>
      </c>
      <c r="L16">
        <v>3</v>
      </c>
      <c r="M16" s="13">
        <f t="shared" si="0"/>
        <v>6882</v>
      </c>
      <c r="N16" s="14">
        <f t="shared" ref="N16:N78" si="2">IF(K16="",-1,(-($L$6-(M16/L16))/$L$6))</f>
        <v>-3.8888769524955367E-2</v>
      </c>
      <c r="O16" s="13">
        <f t="shared" si="1"/>
        <v>7181.0871779228019</v>
      </c>
      <c r="P16" s="14">
        <f t="shared" ref="P16:P78" si="3">IF(K16="",-1,(-($M$6-(O16/L16))/$M$6))</f>
        <v>-7.0853712606771743E-2</v>
      </c>
      <c r="Q16" s="59"/>
      <c r="R16" s="49"/>
      <c r="S16" s="49"/>
      <c r="T16" s="60"/>
    </row>
    <row r="17" spans="1:20" s="4" customFormat="1">
      <c r="A17" s="56"/>
      <c r="B17" s="28" t="s">
        <v>69</v>
      </c>
      <c r="C17" s="29" t="s">
        <v>70</v>
      </c>
      <c r="D17" s="29" t="s">
        <v>71</v>
      </c>
      <c r="E17" s="29" t="s">
        <v>72</v>
      </c>
      <c r="F17" s="29"/>
      <c r="G17" s="29" t="s">
        <v>59</v>
      </c>
      <c r="H17" s="28">
        <v>759</v>
      </c>
      <c r="I17" s="28">
        <v>780</v>
      </c>
      <c r="J17" s="57"/>
      <c r="K17" s="58" t="s">
        <v>73</v>
      </c>
      <c r="L17">
        <v>3</v>
      </c>
      <c r="M17" s="13">
        <f t="shared" si="0"/>
        <v>6645</v>
      </c>
      <c r="N17" s="14">
        <f t="shared" si="2"/>
        <v>-7.1987194637217158E-2</v>
      </c>
      <c r="O17" s="13">
        <f t="shared" si="1"/>
        <v>7240.5028778509659</v>
      </c>
      <c r="P17" s="14">
        <f t="shared" si="3"/>
        <v>-6.3166035847903396E-2</v>
      </c>
      <c r="Q17" s="59"/>
      <c r="R17" s="49"/>
      <c r="S17" s="49"/>
      <c r="T17" s="60"/>
    </row>
    <row r="18" spans="1:20" s="4" customFormat="1">
      <c r="A18" s="56"/>
      <c r="B18" s="28" t="s">
        <v>74</v>
      </c>
      <c r="C18" s="29" t="s">
        <v>75</v>
      </c>
      <c r="D18" s="29" t="s">
        <v>71</v>
      </c>
      <c r="E18" s="29" t="s">
        <v>76</v>
      </c>
      <c r="F18" s="29"/>
      <c r="G18" s="29" t="s">
        <v>59</v>
      </c>
      <c r="H18" s="28">
        <v>803</v>
      </c>
      <c r="I18" s="28">
        <v>824</v>
      </c>
      <c r="J18" s="57"/>
      <c r="K18" s="58" t="s">
        <v>77</v>
      </c>
      <c r="L18">
        <v>3</v>
      </c>
      <c r="M18" s="13">
        <f t="shared" si="0"/>
        <v>8535</v>
      </c>
      <c r="N18" s="14">
        <f t="shared" si="2"/>
        <v>0.19196227144790845</v>
      </c>
      <c r="O18" s="13">
        <f t="shared" si="1"/>
        <v>10332.833670770207</v>
      </c>
      <c r="P18" s="14">
        <f t="shared" si="3"/>
        <v>0.33694436588430043</v>
      </c>
      <c r="Q18" s="59"/>
      <c r="R18" s="49"/>
      <c r="S18" s="49"/>
      <c r="T18" s="60"/>
    </row>
    <row r="19" spans="1:20" s="4" customFormat="1">
      <c r="A19" s="49"/>
      <c r="B19" s="61"/>
      <c r="C19" s="62"/>
      <c r="D19" s="62"/>
      <c r="E19" s="62"/>
      <c r="F19" s="62"/>
      <c r="G19" s="62"/>
      <c r="H19" s="61"/>
      <c r="I19" s="63"/>
      <c r="J19" s="56"/>
      <c r="K19" s="58" t="s">
        <v>78</v>
      </c>
      <c r="L19">
        <v>3</v>
      </c>
      <c r="M19" s="13">
        <f t="shared" si="0"/>
        <v>10842</v>
      </c>
      <c r="N19" s="14">
        <f t="shared" si="2"/>
        <v>0.51414820703435538</v>
      </c>
      <c r="O19" s="13">
        <f t="shared" si="1"/>
        <v>12402.277413619257</v>
      </c>
      <c r="P19" s="14">
        <f t="shared" si="3"/>
        <v>0.60470548937389634</v>
      </c>
      <c r="Q19" s="59"/>
      <c r="R19" s="49"/>
      <c r="S19" s="49"/>
      <c r="T19" s="60"/>
    </row>
    <row r="20" spans="1:20">
      <c r="A20" s="9"/>
      <c r="B20" s="65" t="s">
        <v>79</v>
      </c>
      <c r="C20" s="10"/>
      <c r="D20" s="11"/>
      <c r="E20" s="11"/>
      <c r="F20" s="11"/>
      <c r="G20" s="65" t="s">
        <v>60</v>
      </c>
      <c r="H20" s="67">
        <v>2018</v>
      </c>
      <c r="I20" s="69">
        <v>1990</v>
      </c>
      <c r="J20" s="30"/>
      <c r="K20" s="58" t="s">
        <v>80</v>
      </c>
      <c r="L20">
        <v>3</v>
      </c>
      <c r="M20" s="13">
        <f t="shared" si="0"/>
        <v>7503</v>
      </c>
      <c r="N20" s="14">
        <f t="shared" si="2"/>
        <v>4.7837483617300183E-2</v>
      </c>
      <c r="O20" s="13">
        <f t="shared" si="1"/>
        <v>8541.019397905884</v>
      </c>
      <c r="P20" s="14">
        <f t="shared" si="3"/>
        <v>0.10510515573678375</v>
      </c>
      <c r="Q20" s="8"/>
      <c r="T20" s="39"/>
    </row>
    <row r="21" spans="1:20">
      <c r="A21" s="9"/>
      <c r="B21" s="66" t="s">
        <v>81</v>
      </c>
      <c r="C21" s="10"/>
      <c r="D21" s="11"/>
      <c r="E21" s="11"/>
      <c r="F21" s="11"/>
      <c r="G21" s="65" t="s">
        <v>60</v>
      </c>
      <c r="H21" s="67">
        <v>977</v>
      </c>
      <c r="I21" s="68">
        <v>1028.2421611082859</v>
      </c>
      <c r="J21" s="30"/>
      <c r="K21" s="64" t="s">
        <v>82</v>
      </c>
      <c r="L21">
        <v>3</v>
      </c>
      <c r="M21" s="13">
        <f t="shared" si="0"/>
        <v>7365</v>
      </c>
      <c r="N21" s="14">
        <f t="shared" si="2"/>
        <v>2.8564982919021171E-2</v>
      </c>
      <c r="O21" s="13">
        <f t="shared" si="1"/>
        <v>7711.5524512566999</v>
      </c>
      <c r="P21" s="14">
        <f t="shared" si="3"/>
        <v>-2.2178881003499067E-3</v>
      </c>
      <c r="Q21" s="8"/>
      <c r="T21" s="39"/>
    </row>
    <row r="22" spans="1:20">
      <c r="A22" s="9"/>
      <c r="B22" s="66" t="s">
        <v>83</v>
      </c>
      <c r="C22" s="10"/>
      <c r="D22" s="11"/>
      <c r="E22" s="11"/>
      <c r="F22" s="11"/>
      <c r="G22" s="65" t="s">
        <v>60</v>
      </c>
      <c r="H22" s="67">
        <v>868</v>
      </c>
      <c r="I22" s="68">
        <v>855.85340412831829</v>
      </c>
      <c r="J22" s="30"/>
      <c r="K22" s="64" t="s">
        <v>84</v>
      </c>
      <c r="L22">
        <v>3</v>
      </c>
      <c r="M22" s="13">
        <f t="shared" si="0"/>
        <v>8504</v>
      </c>
      <c r="N22" s="14">
        <f t="shared" si="2"/>
        <v>0.18763294158090368</v>
      </c>
      <c r="O22" s="13">
        <f t="shared" si="1"/>
        <v>8940.4464788376026</v>
      </c>
      <c r="P22" s="14">
        <f t="shared" si="3"/>
        <v>0.1567862146261666</v>
      </c>
      <c r="Q22" s="8"/>
      <c r="T22" s="39"/>
    </row>
    <row r="23" spans="1:20">
      <c r="A23" s="9"/>
      <c r="B23" s="66" t="s">
        <v>85</v>
      </c>
      <c r="C23" s="10"/>
      <c r="D23" s="11"/>
      <c r="E23" s="11"/>
      <c r="F23" s="11"/>
      <c r="G23" s="65" t="s">
        <v>60</v>
      </c>
      <c r="H23" s="67">
        <v>1362</v>
      </c>
      <c r="I23" s="68">
        <v>1977</v>
      </c>
      <c r="J23" s="30"/>
      <c r="K23" s="64" t="s">
        <v>86</v>
      </c>
      <c r="L23">
        <v>3</v>
      </c>
      <c r="M23" s="13">
        <f t="shared" si="0"/>
        <v>7706</v>
      </c>
      <c r="N23" s="14">
        <f t="shared" si="2"/>
        <v>7.6187611456072862E-2</v>
      </c>
      <c r="O23" s="13">
        <f t="shared" si="1"/>
        <v>8017.5302606763707</v>
      </c>
      <c r="P23" s="14">
        <f t="shared" si="3"/>
        <v>3.7371959314541986E-2</v>
      </c>
      <c r="Q23" s="8"/>
      <c r="T23" s="39"/>
    </row>
    <row r="24" spans="1:20">
      <c r="A24" s="9"/>
      <c r="B24" s="66" t="s">
        <v>87</v>
      </c>
      <c r="C24" s="10"/>
      <c r="D24" s="11"/>
      <c r="E24" s="11"/>
      <c r="F24" s="11"/>
      <c r="G24" s="66" t="s">
        <v>64</v>
      </c>
      <c r="H24" s="67">
        <v>1154</v>
      </c>
      <c r="I24" s="68">
        <v>1211.9204180810207</v>
      </c>
      <c r="J24" s="30"/>
      <c r="K24" s="64" t="s">
        <v>88</v>
      </c>
      <c r="L24">
        <v>3</v>
      </c>
      <c r="M24" s="13">
        <f t="shared" si="0"/>
        <v>7322</v>
      </c>
      <c r="N24" s="14">
        <f t="shared" si="2"/>
        <v>2.2559783426079096E-2</v>
      </c>
      <c r="O24" s="13">
        <f t="shared" si="1"/>
        <v>7569.039861937259</v>
      </c>
      <c r="P24" s="14">
        <f t="shared" si="3"/>
        <v>-2.0657302633576027E-2</v>
      </c>
      <c r="Q24" s="8"/>
      <c r="T24" s="39"/>
    </row>
    <row r="25" spans="1:20">
      <c r="A25" s="9"/>
      <c r="B25" s="66" t="s">
        <v>89</v>
      </c>
      <c r="C25" s="10"/>
      <c r="D25" s="11"/>
      <c r="E25" s="11"/>
      <c r="F25" s="11"/>
      <c r="G25" s="66" t="s">
        <v>64</v>
      </c>
      <c r="H25" s="67">
        <v>1959</v>
      </c>
      <c r="I25" s="68">
        <v>2035.2853528114388</v>
      </c>
      <c r="J25" s="30"/>
      <c r="K25" s="64" t="s">
        <v>90</v>
      </c>
      <c r="L25">
        <v>3</v>
      </c>
      <c r="M25" s="13">
        <f t="shared" si="0"/>
        <v>7628</v>
      </c>
      <c r="N25" s="14">
        <f t="shared" si="2"/>
        <v>6.5294458887480381E-2</v>
      </c>
      <c r="O25" s="13">
        <f t="shared" si="1"/>
        <v>7957.3410113794871</v>
      </c>
      <c r="P25" s="14">
        <f t="shared" si="3"/>
        <v>2.9584194573693701E-2</v>
      </c>
      <c r="Q25" s="8"/>
      <c r="T25" s="39"/>
    </row>
    <row r="26" spans="1:20">
      <c r="A26" s="9"/>
      <c r="B26" s="66" t="s">
        <v>91</v>
      </c>
      <c r="C26" s="10"/>
      <c r="D26" s="11"/>
      <c r="E26" s="11"/>
      <c r="F26" s="11"/>
      <c r="G26" s="66" t="s">
        <v>64</v>
      </c>
      <c r="H26" s="67">
        <v>1413</v>
      </c>
      <c r="I26" s="68">
        <v>1458.7024881185937</v>
      </c>
      <c r="J26" s="30"/>
      <c r="K26" s="64" t="s">
        <v>92</v>
      </c>
      <c r="L26">
        <v>3</v>
      </c>
      <c r="M26" s="13">
        <f t="shared" si="0"/>
        <v>7214</v>
      </c>
      <c r="N26" s="14">
        <f t="shared" si="2"/>
        <v>7.4769567926433475E-3</v>
      </c>
      <c r="O26" s="13">
        <f t="shared" si="1"/>
        <v>7778.4057647026948</v>
      </c>
      <c r="P26" s="14">
        <f t="shared" si="3"/>
        <v>6.4321263681069666E-3</v>
      </c>
      <c r="Q26" s="8"/>
      <c r="T26" s="39"/>
    </row>
    <row r="27" spans="1:20">
      <c r="A27" s="9"/>
      <c r="B27" s="66" t="s">
        <v>93</v>
      </c>
      <c r="C27" s="10"/>
      <c r="D27" s="11"/>
      <c r="E27" s="11"/>
      <c r="F27" s="11"/>
      <c r="G27" s="66" t="s">
        <v>64</v>
      </c>
      <c r="H27" s="67">
        <v>1579</v>
      </c>
      <c r="I27" s="68">
        <v>1842.1010579570418</v>
      </c>
      <c r="J27" s="30"/>
      <c r="K27" s="64" t="s">
        <v>94</v>
      </c>
      <c r="L27">
        <v>3</v>
      </c>
      <c r="M27" s="13">
        <f t="shared" si="0"/>
        <v>7330</v>
      </c>
      <c r="N27" s="14">
        <f t="shared" si="2"/>
        <v>2.3677029843370761E-2</v>
      </c>
      <c r="O27" s="13">
        <f t="shared" si="1"/>
        <v>7664.9197104905898</v>
      </c>
      <c r="P27" s="14">
        <f t="shared" si="3"/>
        <v>-8.25160373146064E-3</v>
      </c>
      <c r="Q27" s="8"/>
      <c r="T27" s="39"/>
    </row>
    <row r="28" spans="1:20">
      <c r="A28" s="9"/>
      <c r="B28" s="66" t="s">
        <v>95</v>
      </c>
      <c r="C28" s="10"/>
      <c r="D28" s="11"/>
      <c r="E28" s="11"/>
      <c r="F28" s="11"/>
      <c r="G28" s="66" t="s">
        <v>64</v>
      </c>
      <c r="H28" s="67">
        <v>1065</v>
      </c>
      <c r="I28" s="68">
        <v>1068.4159858436869</v>
      </c>
      <c r="J28" s="30"/>
      <c r="K28" s="64" t="s">
        <v>96</v>
      </c>
      <c r="L28">
        <v>3</v>
      </c>
      <c r="M28" s="13">
        <v>6965</v>
      </c>
      <c r="N28" s="14">
        <f t="shared" si="2"/>
        <v>-2.7297337945555739E-2</v>
      </c>
      <c r="O28" s="13">
        <f t="shared" si="1"/>
        <v>7285.6503678134341</v>
      </c>
      <c r="P28" s="14">
        <f t="shared" si="3"/>
        <v>-5.7324493802192719E-2</v>
      </c>
      <c r="Q28" s="8"/>
      <c r="T28" s="39"/>
    </row>
    <row r="29" spans="1:20">
      <c r="A29" s="9"/>
      <c r="B29" s="66" t="s">
        <v>97</v>
      </c>
      <c r="C29" s="10"/>
      <c r="D29" s="11"/>
      <c r="E29" s="11"/>
      <c r="F29" s="11"/>
      <c r="G29" s="66" t="s">
        <v>64</v>
      </c>
      <c r="H29" s="67">
        <v>957</v>
      </c>
      <c r="I29" s="68">
        <v>1625.9134344033025</v>
      </c>
      <c r="J29" s="30"/>
      <c r="K29" s="64" t="s">
        <v>98</v>
      </c>
      <c r="L29">
        <v>3</v>
      </c>
      <c r="M29" s="13">
        <v>7081</v>
      </c>
      <c r="N29" s="14">
        <f t="shared" si="2"/>
        <v>-1.1097264894828327E-2</v>
      </c>
      <c r="O29" s="13">
        <f t="shared" si="1"/>
        <v>7798.837478537921</v>
      </c>
      <c r="P29" s="14">
        <f t="shared" si="3"/>
        <v>9.0757443307804397E-3</v>
      </c>
      <c r="Q29" s="8"/>
      <c r="T29" s="39"/>
    </row>
    <row r="30" spans="1:20">
      <c r="A30" s="9"/>
      <c r="B30" s="66" t="s">
        <v>99</v>
      </c>
      <c r="C30" s="10"/>
      <c r="D30" s="66" t="s">
        <v>100</v>
      </c>
      <c r="E30" s="66" t="s">
        <v>101</v>
      </c>
      <c r="F30" s="11"/>
      <c r="G30" s="66" t="s">
        <v>68</v>
      </c>
      <c r="H30" s="67">
        <v>1236</v>
      </c>
      <c r="I30" s="68">
        <v>1275.7011999741301</v>
      </c>
      <c r="J30" s="30"/>
      <c r="K30" s="64" t="s">
        <v>102</v>
      </c>
      <c r="L30">
        <v>3</v>
      </c>
      <c r="M30" s="13">
        <v>7118</v>
      </c>
      <c r="N30" s="14">
        <f t="shared" si="2"/>
        <v>-5.930000214855095E-3</v>
      </c>
      <c r="O30" s="13">
        <f t="shared" si="1"/>
        <v>7377.9316701058942</v>
      </c>
      <c r="P30" s="14">
        <f t="shared" si="3"/>
        <v>-4.5384403493241264E-2</v>
      </c>
      <c r="Q30" s="8"/>
      <c r="T30" s="39"/>
    </row>
    <row r="31" spans="1:20">
      <c r="A31" s="9"/>
      <c r="B31" s="66" t="s">
        <v>103</v>
      </c>
      <c r="C31" s="10"/>
      <c r="D31" s="66" t="s">
        <v>100</v>
      </c>
      <c r="E31" s="66" t="s">
        <v>68</v>
      </c>
      <c r="F31" s="11"/>
      <c r="G31" s="66" t="s">
        <v>68</v>
      </c>
      <c r="H31" s="67">
        <v>2690</v>
      </c>
      <c r="I31" s="68">
        <v>2776.9187334997464</v>
      </c>
      <c r="J31" s="30"/>
      <c r="K31" s="3" t="s">
        <v>104</v>
      </c>
      <c r="L31">
        <v>3</v>
      </c>
      <c r="M31" s="13">
        <v>4984</v>
      </c>
      <c r="N31" s="14">
        <f t="shared" si="2"/>
        <v>-0.30395548202737255</v>
      </c>
      <c r="O31" s="13">
        <f t="shared" si="1"/>
        <v>6341.7649779866306</v>
      </c>
      <c r="P31" s="14">
        <f t="shared" si="3"/>
        <v>-0.17945190765374924</v>
      </c>
      <c r="Q31" s="8"/>
      <c r="T31" s="39"/>
    </row>
    <row r="32" spans="1:20">
      <c r="A32" s="9"/>
      <c r="B32" s="66" t="s">
        <v>105</v>
      </c>
      <c r="C32" s="10"/>
      <c r="D32" s="66" t="s">
        <v>100</v>
      </c>
      <c r="E32" s="66" t="s">
        <v>106</v>
      </c>
      <c r="F32" s="11"/>
      <c r="G32" s="66" t="s">
        <v>68</v>
      </c>
      <c r="H32" s="67">
        <v>812</v>
      </c>
      <c r="I32" s="68">
        <v>858.32395309178276</v>
      </c>
      <c r="J32" s="30"/>
      <c r="K32" s="3" t="s">
        <v>107</v>
      </c>
      <c r="L32">
        <v>3</v>
      </c>
      <c r="M32" s="13">
        <v>4480</v>
      </c>
      <c r="N32" s="14">
        <f t="shared" si="2"/>
        <v>-0.37434200631673936</v>
      </c>
      <c r="O32" s="13">
        <f t="shared" si="1"/>
        <v>4652.025011832905</v>
      </c>
      <c r="P32" s="14">
        <f t="shared" si="3"/>
        <v>-0.39808393053720292</v>
      </c>
      <c r="Q32" s="8"/>
      <c r="T32" s="39"/>
    </row>
    <row r="33" spans="1:20">
      <c r="A33" s="9"/>
      <c r="B33" s="66" t="s">
        <v>108</v>
      </c>
      <c r="C33" s="10"/>
      <c r="D33" s="11"/>
      <c r="E33" s="11"/>
      <c r="F33" s="11"/>
      <c r="G33" s="66" t="s">
        <v>68</v>
      </c>
      <c r="H33" s="67">
        <v>2144</v>
      </c>
      <c r="I33" s="68">
        <v>2270.143291357143</v>
      </c>
      <c r="J33" s="30"/>
      <c r="K33" s="3" t="s">
        <v>109</v>
      </c>
      <c r="L33">
        <v>3</v>
      </c>
      <c r="M33" s="13">
        <v>5012</v>
      </c>
      <c r="N33" s="14">
        <f t="shared" si="2"/>
        <v>-0.30004511956685209</v>
      </c>
      <c r="O33" s="13">
        <f t="shared" si="1"/>
        <v>5368.8070730470326</v>
      </c>
      <c r="P33" s="14">
        <f t="shared" si="3"/>
        <v>-0.30534095519849963</v>
      </c>
      <c r="Q33" s="8"/>
      <c r="T33" s="39"/>
    </row>
    <row r="34" spans="1:20">
      <c r="A34" s="9"/>
      <c r="B34" s="66" t="s">
        <v>110</v>
      </c>
      <c r="C34" s="10"/>
      <c r="D34" s="11"/>
      <c r="E34" s="11"/>
      <c r="F34" s="11"/>
      <c r="G34" s="66" t="s">
        <v>73</v>
      </c>
      <c r="H34" s="67">
        <v>642</v>
      </c>
      <c r="I34" s="68">
        <v>845.20135236969725</v>
      </c>
      <c r="J34" s="30"/>
      <c r="K34" s="3" t="s">
        <v>111</v>
      </c>
      <c r="L34">
        <v>3</v>
      </c>
      <c r="M34" s="13">
        <v>8826</v>
      </c>
      <c r="N34" s="14">
        <f t="shared" si="2"/>
        <v>0.23260210987688809</v>
      </c>
      <c r="O34" s="13">
        <f t="shared" si="1"/>
        <v>9234.1959466765584</v>
      </c>
      <c r="P34" s="14">
        <f t="shared" si="3"/>
        <v>0.19479386175589442</v>
      </c>
      <c r="Q34" s="8"/>
      <c r="T34" s="39"/>
    </row>
    <row r="35" spans="1:20">
      <c r="A35" s="9"/>
      <c r="B35" s="66" t="s">
        <v>112</v>
      </c>
      <c r="C35" s="10"/>
      <c r="D35" s="11"/>
      <c r="E35" s="11"/>
      <c r="F35" s="11"/>
      <c r="G35" s="66" t="s">
        <v>73</v>
      </c>
      <c r="H35" s="67">
        <v>991</v>
      </c>
      <c r="I35" s="68">
        <v>1051.1304565708983</v>
      </c>
      <c r="J35" s="30"/>
      <c r="K35" s="3" t="s">
        <v>113</v>
      </c>
      <c r="L35">
        <v>3</v>
      </c>
      <c r="M35" s="13">
        <v>5027</v>
      </c>
      <c r="N35" s="14">
        <f t="shared" si="2"/>
        <v>-0.29795028253443046</v>
      </c>
      <c r="O35" s="13">
        <f t="shared" si="1"/>
        <v>5201.7302705920656</v>
      </c>
      <c r="P35" s="14">
        <f t="shared" si="3"/>
        <v>-0.32695868338704237</v>
      </c>
      <c r="Q35" s="8"/>
      <c r="T35" s="39"/>
    </row>
    <row r="36" spans="1:20">
      <c r="A36" s="9"/>
      <c r="B36" s="66" t="s">
        <v>114</v>
      </c>
      <c r="C36" s="10"/>
      <c r="D36" s="11"/>
      <c r="E36" s="11"/>
      <c r="F36" s="11"/>
      <c r="G36" s="66" t="s">
        <v>73</v>
      </c>
      <c r="H36" s="67">
        <v>1410</v>
      </c>
      <c r="I36" s="68">
        <v>1498.9171691506415</v>
      </c>
      <c r="J36" s="30"/>
      <c r="K36" s="3" t="s">
        <v>115</v>
      </c>
      <c r="L36">
        <v>3</v>
      </c>
      <c r="M36" s="13">
        <v>7041</v>
      </c>
      <c r="N36" s="14">
        <f t="shared" si="2"/>
        <v>-1.6683496981286076E-2</v>
      </c>
      <c r="O36" s="13">
        <f t="shared" si="1"/>
        <v>7359.4797700039881</v>
      </c>
      <c r="P36" s="14">
        <f t="shared" si="3"/>
        <v>-4.7771857377347383E-2</v>
      </c>
      <c r="Q36" s="8"/>
      <c r="T36" s="39"/>
    </row>
    <row r="37" spans="1:20">
      <c r="A37" s="9"/>
      <c r="B37" s="66" t="s">
        <v>116</v>
      </c>
      <c r="C37" s="10"/>
      <c r="D37" s="11"/>
      <c r="E37" s="11"/>
      <c r="F37" s="11"/>
      <c r="G37" s="66" t="s">
        <v>73</v>
      </c>
      <c r="H37" s="67">
        <v>1162</v>
      </c>
      <c r="I37" s="68">
        <v>1264.1402012797041</v>
      </c>
      <c r="J37" s="30"/>
      <c r="K37" s="3" t="s">
        <v>117</v>
      </c>
      <c r="L37">
        <v>3</v>
      </c>
      <c r="M37" s="13">
        <v>8302</v>
      </c>
      <c r="N37" s="14">
        <f t="shared" si="2"/>
        <v>0.15942246954429248</v>
      </c>
      <c r="O37" s="13">
        <f t="shared" si="1"/>
        <v>8774.6198013508529</v>
      </c>
      <c r="P37" s="14">
        <f t="shared" si="3"/>
        <v>0.1353302375686459</v>
      </c>
      <c r="Q37" s="8"/>
      <c r="T37" s="39"/>
    </row>
    <row r="38" spans="1:20">
      <c r="A38" s="9"/>
      <c r="B38" s="66" t="s">
        <v>118</v>
      </c>
      <c r="C38" s="10"/>
      <c r="D38" s="11"/>
      <c r="E38" s="11"/>
      <c r="F38" s="11"/>
      <c r="G38" s="66" t="s">
        <v>73</v>
      </c>
      <c r="H38" s="67">
        <v>1105</v>
      </c>
      <c r="I38" s="68">
        <v>1167.8811463965333</v>
      </c>
      <c r="J38" s="30"/>
      <c r="K38" s="3" t="s">
        <v>119</v>
      </c>
      <c r="L38">
        <v>3</v>
      </c>
      <c r="M38" s="13">
        <v>7246</v>
      </c>
      <c r="N38" s="14">
        <f t="shared" si="2"/>
        <v>1.1945942461809623E-2</v>
      </c>
      <c r="O38" s="13">
        <f t="shared" si="1"/>
        <v>7543.4854329728751</v>
      </c>
      <c r="P38" s="14">
        <f t="shared" si="3"/>
        <v>-2.396373830416761E-2</v>
      </c>
      <c r="Q38" s="8"/>
      <c r="T38" s="39"/>
    </row>
    <row r="39" spans="1:20">
      <c r="A39" s="9"/>
      <c r="B39" s="66" t="s">
        <v>120</v>
      </c>
      <c r="C39" s="10"/>
      <c r="D39" s="11"/>
      <c r="E39" s="11"/>
      <c r="F39" s="11"/>
      <c r="G39" s="66" t="s">
        <v>73</v>
      </c>
      <c r="H39" s="67">
        <v>887</v>
      </c>
      <c r="I39" s="68">
        <v>936.91872574711738</v>
      </c>
      <c r="J39" s="30"/>
      <c r="K39" s="3" t="s">
        <v>121</v>
      </c>
      <c r="L39">
        <v>3</v>
      </c>
      <c r="M39" s="13">
        <v>7262</v>
      </c>
      <c r="N39" s="14">
        <f>IF(K39="",-1,(-($L$6-(M39/L39))/$L$6))</f>
        <v>1.4180435296392568E-2</v>
      </c>
      <c r="O39" s="13">
        <f t="shared" si="1"/>
        <v>7577.1213819109744</v>
      </c>
      <c r="P39" s="14">
        <f>IF(K39="",-1,(-($M$6-(O39/L39))/$M$6))</f>
        <v>-1.9611651175234671E-2</v>
      </c>
      <c r="Q39" s="8"/>
      <c r="T39" s="39"/>
    </row>
    <row r="40" spans="1:20">
      <c r="A40" s="9"/>
      <c r="B40" s="66" t="s">
        <v>122</v>
      </c>
      <c r="C40" s="10"/>
      <c r="D40" s="11"/>
      <c r="E40" s="11"/>
      <c r="F40" s="11"/>
      <c r="G40" s="66" t="s">
        <v>73</v>
      </c>
      <c r="H40" s="67">
        <v>448</v>
      </c>
      <c r="I40" s="68">
        <v>476.31382633637344</v>
      </c>
      <c r="J40" s="30"/>
      <c r="K40" s="3"/>
      <c r="L40" s="2"/>
      <c r="M40" s="13">
        <f t="shared" si="0"/>
        <v>0</v>
      </c>
      <c r="N40" s="14">
        <f t="shared" si="2"/>
        <v>-1</v>
      </c>
      <c r="O40" s="13">
        <f t="shared" si="1"/>
        <v>0</v>
      </c>
      <c r="P40" s="14">
        <f t="shared" si="3"/>
        <v>-1</v>
      </c>
      <c r="Q40" s="8"/>
      <c r="T40" s="39"/>
    </row>
    <row r="41" spans="1:20">
      <c r="A41" s="9"/>
      <c r="B41" s="66" t="s">
        <v>123</v>
      </c>
      <c r="C41" s="10"/>
      <c r="D41" s="11"/>
      <c r="E41" s="11"/>
      <c r="F41" s="11"/>
      <c r="G41" s="66" t="s">
        <v>77</v>
      </c>
      <c r="H41" s="67">
        <v>1150</v>
      </c>
      <c r="I41" s="68">
        <v>1213.9022048155905</v>
      </c>
      <c r="J41" s="30"/>
      <c r="K41" s="3"/>
      <c r="L41" s="2"/>
      <c r="M41" s="13">
        <f t="shared" si="0"/>
        <v>0</v>
      </c>
      <c r="N41" s="14">
        <f t="shared" si="2"/>
        <v>-1</v>
      </c>
      <c r="O41" s="13">
        <f t="shared" si="1"/>
        <v>0</v>
      </c>
      <c r="P41" s="14">
        <f t="shared" si="3"/>
        <v>-1</v>
      </c>
      <c r="Q41" s="8"/>
      <c r="T41" s="39"/>
    </row>
    <row r="42" spans="1:20">
      <c r="A42" s="9"/>
      <c r="B42" s="66" t="s">
        <v>124</v>
      </c>
      <c r="C42" s="10"/>
      <c r="D42" s="11"/>
      <c r="E42" s="11"/>
      <c r="F42" s="11"/>
      <c r="G42" s="66" t="s">
        <v>77</v>
      </c>
      <c r="H42" s="67">
        <v>1352</v>
      </c>
      <c r="I42" s="68">
        <v>1378.2759045269156</v>
      </c>
      <c r="J42" s="30"/>
      <c r="K42" s="3"/>
      <c r="L42" s="2"/>
      <c r="M42" s="13">
        <f t="shared" si="0"/>
        <v>0</v>
      </c>
      <c r="N42" s="14">
        <f t="shared" si="2"/>
        <v>-1</v>
      </c>
      <c r="O42" s="13">
        <f t="shared" si="1"/>
        <v>0</v>
      </c>
      <c r="P42" s="14">
        <f t="shared" si="3"/>
        <v>-1</v>
      </c>
      <c r="Q42" s="8"/>
      <c r="T42" s="39"/>
    </row>
    <row r="43" spans="1:20">
      <c r="A43" s="9"/>
      <c r="B43" s="66" t="s">
        <v>125</v>
      </c>
      <c r="C43" s="10"/>
      <c r="D43" s="11"/>
      <c r="E43" s="11"/>
      <c r="F43" s="11"/>
      <c r="G43" s="66" t="s">
        <v>77</v>
      </c>
      <c r="H43" s="67">
        <v>3134</v>
      </c>
      <c r="I43" s="68">
        <v>3633.4700196642643</v>
      </c>
      <c r="J43" s="30"/>
      <c r="K43" s="3"/>
      <c r="L43" s="2"/>
      <c r="M43" s="13">
        <f t="shared" si="0"/>
        <v>0</v>
      </c>
      <c r="N43" s="14">
        <f t="shared" si="2"/>
        <v>-1</v>
      </c>
      <c r="O43" s="13">
        <f t="shared" si="1"/>
        <v>0</v>
      </c>
      <c r="P43" s="14">
        <f t="shared" si="3"/>
        <v>-1</v>
      </c>
      <c r="Q43" s="8"/>
      <c r="T43" s="39"/>
    </row>
    <row r="44" spans="1:20">
      <c r="A44" s="9"/>
      <c r="B44" s="66" t="s">
        <v>126</v>
      </c>
      <c r="C44" s="10"/>
      <c r="D44" s="11"/>
      <c r="E44" s="11"/>
      <c r="F44" s="11"/>
      <c r="G44" s="66" t="s">
        <v>77</v>
      </c>
      <c r="H44" s="67">
        <v>639</v>
      </c>
      <c r="I44" s="68">
        <v>659.48260953788474</v>
      </c>
      <c r="J44" s="30"/>
      <c r="K44" s="3"/>
      <c r="L44" s="2"/>
      <c r="M44" s="13">
        <f t="shared" si="0"/>
        <v>0</v>
      </c>
      <c r="N44" s="14">
        <f t="shared" si="2"/>
        <v>-1</v>
      </c>
      <c r="O44" s="13">
        <f t="shared" si="1"/>
        <v>0</v>
      </c>
      <c r="P44" s="14">
        <f t="shared" si="3"/>
        <v>-1</v>
      </c>
      <c r="Q44" s="8"/>
      <c r="T44" s="39"/>
    </row>
    <row r="45" spans="1:20">
      <c r="A45" s="9"/>
      <c r="B45" s="70" t="s">
        <v>127</v>
      </c>
      <c r="C45" s="10"/>
      <c r="D45" s="70" t="s">
        <v>128</v>
      </c>
      <c r="E45" s="70" t="s">
        <v>129</v>
      </c>
      <c r="F45" s="11"/>
      <c r="G45" s="70" t="s">
        <v>77</v>
      </c>
      <c r="H45" s="67">
        <v>890</v>
      </c>
      <c r="I45" s="71">
        <v>1605.7029322255521</v>
      </c>
      <c r="J45" s="30"/>
      <c r="K45" s="3"/>
      <c r="L45" s="2"/>
      <c r="M45" s="13">
        <f t="shared" si="0"/>
        <v>0</v>
      </c>
      <c r="N45" s="14">
        <f t="shared" si="2"/>
        <v>-1</v>
      </c>
      <c r="O45" s="13">
        <f t="shared" si="1"/>
        <v>0</v>
      </c>
      <c r="P45" s="14">
        <f t="shared" si="3"/>
        <v>-1</v>
      </c>
      <c r="Q45" s="8"/>
      <c r="T45" s="39"/>
    </row>
    <row r="46" spans="1:20">
      <c r="A46" s="9"/>
      <c r="B46" s="70" t="s">
        <v>130</v>
      </c>
      <c r="C46" s="10"/>
      <c r="D46" s="70" t="s">
        <v>128</v>
      </c>
      <c r="E46" s="70" t="s">
        <v>131</v>
      </c>
      <c r="F46" s="11"/>
      <c r="G46" s="70" t="s">
        <v>77</v>
      </c>
      <c r="H46" s="67">
        <v>1370</v>
      </c>
      <c r="I46" s="71">
        <v>1842</v>
      </c>
      <c r="J46" s="30"/>
      <c r="K46" s="3"/>
      <c r="L46" s="2"/>
      <c r="M46" s="13">
        <f t="shared" ref="M46:M77" si="4">IF(K46="",0,(SUMIF($G$20:$G$91,K46,$H$20:$H$91)))</f>
        <v>0</v>
      </c>
      <c r="N46" s="14">
        <f t="shared" si="2"/>
        <v>-1</v>
      </c>
      <c r="O46" s="13">
        <f t="shared" si="1"/>
        <v>0</v>
      </c>
      <c r="P46" s="14">
        <f t="shared" si="3"/>
        <v>-1</v>
      </c>
      <c r="Q46" s="8"/>
      <c r="T46" s="39"/>
    </row>
    <row r="47" spans="1:20">
      <c r="A47" s="9"/>
      <c r="B47" s="66" t="s">
        <v>132</v>
      </c>
      <c r="C47" s="10"/>
      <c r="D47" s="66" t="s">
        <v>133</v>
      </c>
      <c r="E47" s="11"/>
      <c r="F47" s="11"/>
      <c r="G47" s="66" t="s">
        <v>78</v>
      </c>
      <c r="H47" s="67">
        <v>1911</v>
      </c>
      <c r="I47" s="68">
        <v>1976.5308543371259</v>
      </c>
      <c r="J47" s="30"/>
      <c r="K47" s="3"/>
      <c r="L47" s="2"/>
      <c r="M47" s="13">
        <f t="shared" si="4"/>
        <v>0</v>
      </c>
      <c r="N47" s="14">
        <f t="shared" si="2"/>
        <v>-1</v>
      </c>
      <c r="O47" s="13">
        <f t="shared" si="1"/>
        <v>0</v>
      </c>
      <c r="P47" s="14">
        <f t="shared" si="3"/>
        <v>-1</v>
      </c>
      <c r="Q47" s="8"/>
      <c r="T47" s="39"/>
    </row>
    <row r="48" spans="1:20">
      <c r="A48" s="9"/>
      <c r="B48" s="66" t="s">
        <v>134</v>
      </c>
      <c r="C48" s="10"/>
      <c r="D48" s="66" t="s">
        <v>135</v>
      </c>
      <c r="E48" s="11"/>
      <c r="F48" s="11"/>
      <c r="G48" s="66" t="s">
        <v>78</v>
      </c>
      <c r="H48" s="67">
        <v>1237</v>
      </c>
      <c r="I48" s="68">
        <v>1344.382655110536</v>
      </c>
      <c r="J48" s="30"/>
      <c r="K48" s="3"/>
      <c r="L48" s="2"/>
      <c r="M48" s="13">
        <f t="shared" si="4"/>
        <v>0</v>
      </c>
      <c r="N48" s="14">
        <f t="shared" si="2"/>
        <v>-1</v>
      </c>
      <c r="O48" s="13">
        <f t="shared" si="1"/>
        <v>0</v>
      </c>
      <c r="P48" s="14">
        <f t="shared" si="3"/>
        <v>-1</v>
      </c>
      <c r="Q48" s="8"/>
      <c r="T48" s="39"/>
    </row>
    <row r="49" spans="1:20">
      <c r="A49" s="9"/>
      <c r="B49" s="66" t="s">
        <v>136</v>
      </c>
      <c r="C49" s="10"/>
      <c r="D49" s="66" t="s">
        <v>137</v>
      </c>
      <c r="E49" s="11"/>
      <c r="F49" s="11"/>
      <c r="G49" s="66" t="s">
        <v>78</v>
      </c>
      <c r="H49" s="67">
        <v>690</v>
      </c>
      <c r="I49" s="68">
        <v>722.85648495874091</v>
      </c>
      <c r="J49" s="30"/>
      <c r="K49" s="3"/>
      <c r="L49" s="2"/>
      <c r="M49" s="13">
        <f t="shared" si="4"/>
        <v>0</v>
      </c>
      <c r="N49" s="14">
        <f t="shared" si="2"/>
        <v>-1</v>
      </c>
      <c r="O49" s="13">
        <f t="shared" si="1"/>
        <v>0</v>
      </c>
      <c r="P49" s="14">
        <f t="shared" si="3"/>
        <v>-1</v>
      </c>
      <c r="Q49" s="8"/>
      <c r="T49" s="39"/>
    </row>
    <row r="50" spans="1:20">
      <c r="A50" s="9"/>
      <c r="B50" s="66" t="s">
        <v>138</v>
      </c>
      <c r="C50" s="10"/>
      <c r="D50" s="11"/>
      <c r="E50" s="11"/>
      <c r="F50" s="11"/>
      <c r="G50" s="66" t="s">
        <v>78</v>
      </c>
      <c r="H50" s="67">
        <v>3591</v>
      </c>
      <c r="I50" s="68">
        <v>4819.9534020764768</v>
      </c>
      <c r="J50" s="30"/>
      <c r="K50" s="3"/>
      <c r="L50" s="2"/>
      <c r="M50" s="13">
        <f t="shared" si="4"/>
        <v>0</v>
      </c>
      <c r="N50" s="14">
        <f t="shared" si="2"/>
        <v>-1</v>
      </c>
      <c r="O50" s="13">
        <f t="shared" si="1"/>
        <v>0</v>
      </c>
      <c r="P50" s="14">
        <f t="shared" si="3"/>
        <v>-1</v>
      </c>
      <c r="Q50" s="8"/>
      <c r="T50" s="39"/>
    </row>
    <row r="51" spans="1:20">
      <c r="A51" s="9"/>
      <c r="B51" s="66" t="s">
        <v>139</v>
      </c>
      <c r="C51" s="10"/>
      <c r="D51" s="11"/>
      <c r="E51" s="11"/>
      <c r="F51" s="11"/>
      <c r="G51" s="66" t="s">
        <v>78</v>
      </c>
      <c r="H51" s="67">
        <v>2148</v>
      </c>
      <c r="I51" s="68">
        <v>2219.4323891836661</v>
      </c>
      <c r="J51" s="30"/>
      <c r="K51" s="3"/>
      <c r="L51" s="2"/>
      <c r="M51" s="13">
        <f t="shared" si="4"/>
        <v>0</v>
      </c>
      <c r="N51" s="14">
        <f t="shared" si="2"/>
        <v>-1</v>
      </c>
      <c r="O51" s="13">
        <f t="shared" si="1"/>
        <v>0</v>
      </c>
      <c r="P51" s="14">
        <f t="shared" si="3"/>
        <v>-1</v>
      </c>
      <c r="Q51" s="8"/>
      <c r="T51" s="39"/>
    </row>
    <row r="52" spans="1:20">
      <c r="A52" s="9"/>
      <c r="B52" s="66" t="s">
        <v>140</v>
      </c>
      <c r="C52" s="10"/>
      <c r="D52" s="11"/>
      <c r="E52" s="11"/>
      <c r="F52" s="11"/>
      <c r="G52" s="66" t="s">
        <v>78</v>
      </c>
      <c r="H52" s="67">
        <v>1265</v>
      </c>
      <c r="I52" s="68">
        <v>1319.1216279527102</v>
      </c>
      <c r="J52" s="30"/>
      <c r="K52" s="3"/>
      <c r="L52" s="2"/>
      <c r="M52" s="13">
        <f t="shared" si="4"/>
        <v>0</v>
      </c>
      <c r="N52" s="14">
        <f t="shared" si="2"/>
        <v>-1</v>
      </c>
      <c r="O52" s="13">
        <f t="shared" si="1"/>
        <v>0</v>
      </c>
      <c r="P52" s="14">
        <f t="shared" si="3"/>
        <v>-1</v>
      </c>
      <c r="Q52" s="8"/>
      <c r="T52" s="39"/>
    </row>
    <row r="53" spans="1:20">
      <c r="A53" s="9"/>
      <c r="B53" s="66" t="s">
        <v>141</v>
      </c>
      <c r="C53" s="10"/>
      <c r="D53" s="11"/>
      <c r="E53" s="11"/>
      <c r="F53" s="11"/>
      <c r="G53" s="66" t="s">
        <v>80</v>
      </c>
      <c r="H53" s="67">
        <v>2492</v>
      </c>
      <c r="I53" s="68">
        <v>2614.0416286498107</v>
      </c>
      <c r="J53" s="30"/>
      <c r="K53" s="3"/>
      <c r="L53" s="2"/>
      <c r="M53" s="13">
        <f t="shared" si="4"/>
        <v>0</v>
      </c>
      <c r="N53" s="14">
        <f t="shared" si="2"/>
        <v>-1</v>
      </c>
      <c r="O53" s="13">
        <f t="shared" si="1"/>
        <v>0</v>
      </c>
      <c r="P53" s="14">
        <f t="shared" si="3"/>
        <v>-1</v>
      </c>
      <c r="Q53" s="8"/>
      <c r="T53" s="39"/>
    </row>
    <row r="54" spans="1:20">
      <c r="A54" s="9"/>
      <c r="B54" s="66" t="s">
        <v>142</v>
      </c>
      <c r="C54" s="10"/>
      <c r="D54" s="11"/>
      <c r="E54" s="11"/>
      <c r="F54" s="11"/>
      <c r="G54" s="66" t="s">
        <v>80</v>
      </c>
      <c r="H54" s="67">
        <v>2361</v>
      </c>
      <c r="I54" s="68">
        <v>3035.4400671678213</v>
      </c>
      <c r="J54" s="30"/>
      <c r="K54" s="3"/>
      <c r="L54" s="2"/>
      <c r="M54" s="13">
        <f t="shared" si="4"/>
        <v>0</v>
      </c>
      <c r="N54" s="14">
        <f t="shared" si="2"/>
        <v>-1</v>
      </c>
      <c r="O54" s="13">
        <f t="shared" si="1"/>
        <v>0</v>
      </c>
      <c r="P54" s="14">
        <f t="shared" si="3"/>
        <v>-1</v>
      </c>
      <c r="Q54" s="8"/>
      <c r="T54" s="39"/>
    </row>
    <row r="55" spans="1:20">
      <c r="A55" s="9"/>
      <c r="B55" s="66" t="s">
        <v>143</v>
      </c>
      <c r="C55" s="10"/>
      <c r="D55" s="11"/>
      <c r="E55" s="11"/>
      <c r="F55" s="11"/>
      <c r="G55" s="66" t="s">
        <v>80</v>
      </c>
      <c r="H55" s="67">
        <v>1518</v>
      </c>
      <c r="I55" s="68">
        <v>1714.4653096911131</v>
      </c>
      <c r="J55" s="30"/>
      <c r="K55" s="3"/>
      <c r="L55" s="2"/>
      <c r="M55" s="13">
        <f t="shared" si="4"/>
        <v>0</v>
      </c>
      <c r="N55" s="14">
        <f t="shared" si="2"/>
        <v>-1</v>
      </c>
      <c r="O55" s="13">
        <f t="shared" si="1"/>
        <v>0</v>
      </c>
      <c r="P55" s="14">
        <f t="shared" si="3"/>
        <v>-1</v>
      </c>
      <c r="Q55" s="8"/>
      <c r="T55" s="39"/>
    </row>
    <row r="56" spans="1:20">
      <c r="A56" s="9"/>
      <c r="B56" s="66" t="s">
        <v>144</v>
      </c>
      <c r="C56" s="10"/>
      <c r="D56" s="11"/>
      <c r="E56" s="11"/>
      <c r="F56" s="11"/>
      <c r="G56" s="66" t="s">
        <v>80</v>
      </c>
      <c r="H56" s="67">
        <v>1132</v>
      </c>
      <c r="I56" s="68">
        <v>1177.0723923971379</v>
      </c>
      <c r="J56" s="30"/>
      <c r="K56" s="3"/>
      <c r="L56" s="2"/>
      <c r="M56" s="13">
        <f t="shared" si="4"/>
        <v>0</v>
      </c>
      <c r="N56" s="14">
        <f t="shared" si="2"/>
        <v>-1</v>
      </c>
      <c r="O56" s="13">
        <f t="shared" si="1"/>
        <v>0</v>
      </c>
      <c r="P56" s="14">
        <f t="shared" si="3"/>
        <v>-1</v>
      </c>
      <c r="Q56" s="8"/>
      <c r="T56" s="39"/>
    </row>
    <row r="57" spans="1:20">
      <c r="A57" s="9"/>
      <c r="B57" s="66" t="s">
        <v>145</v>
      </c>
      <c r="C57" s="10"/>
      <c r="D57" s="11"/>
      <c r="E57" s="11"/>
      <c r="F57" s="11"/>
      <c r="G57" s="66" t="s">
        <v>82</v>
      </c>
      <c r="H57" s="67">
        <v>1314</v>
      </c>
      <c r="I57" s="68">
        <v>1392.2907835673384</v>
      </c>
      <c r="J57" s="30"/>
      <c r="K57" s="3"/>
      <c r="L57" s="2"/>
      <c r="M57" s="13">
        <f t="shared" si="4"/>
        <v>0</v>
      </c>
      <c r="N57" s="14">
        <f t="shared" si="2"/>
        <v>-1</v>
      </c>
      <c r="O57" s="13">
        <f t="shared" si="1"/>
        <v>0</v>
      </c>
      <c r="P57" s="14">
        <f t="shared" si="3"/>
        <v>-1</v>
      </c>
      <c r="Q57" s="8"/>
      <c r="T57" s="39"/>
    </row>
    <row r="58" spans="1:20">
      <c r="A58" s="9"/>
      <c r="B58" s="66" t="s">
        <v>146</v>
      </c>
      <c r="C58" s="10"/>
      <c r="D58" s="11"/>
      <c r="E58" s="11"/>
      <c r="F58" s="11"/>
      <c r="G58" s="66" t="s">
        <v>82</v>
      </c>
      <c r="H58" s="67">
        <v>1807</v>
      </c>
      <c r="I58" s="68">
        <v>1916.6616308862081</v>
      </c>
      <c r="J58" s="30"/>
      <c r="K58" s="3"/>
      <c r="L58" s="2"/>
      <c r="M58" s="13">
        <f t="shared" si="4"/>
        <v>0</v>
      </c>
      <c r="N58" s="14">
        <f t="shared" si="2"/>
        <v>-1</v>
      </c>
      <c r="O58" s="13">
        <f t="shared" si="1"/>
        <v>0</v>
      </c>
      <c r="P58" s="14">
        <f t="shared" si="3"/>
        <v>-1</v>
      </c>
      <c r="Q58" s="8"/>
      <c r="T58" s="39"/>
    </row>
    <row r="59" spans="1:20">
      <c r="A59" s="9"/>
      <c r="B59" s="66" t="s">
        <v>147</v>
      </c>
      <c r="C59" s="10"/>
      <c r="D59" s="11"/>
      <c r="E59" s="11"/>
      <c r="F59" s="11"/>
      <c r="G59" s="66" t="s">
        <v>82</v>
      </c>
      <c r="H59" s="67">
        <v>1356</v>
      </c>
      <c r="I59" s="68">
        <v>1422.6886028728686</v>
      </c>
      <c r="J59" s="30"/>
      <c r="K59" s="3"/>
      <c r="L59" s="2"/>
      <c r="M59" s="13">
        <f t="shared" si="4"/>
        <v>0</v>
      </c>
      <c r="N59" s="14">
        <f t="shared" si="2"/>
        <v>-1</v>
      </c>
      <c r="O59" s="13">
        <f t="shared" si="1"/>
        <v>0</v>
      </c>
      <c r="P59" s="14">
        <f t="shared" si="3"/>
        <v>-1</v>
      </c>
      <c r="Q59" s="8"/>
      <c r="T59" s="39"/>
    </row>
    <row r="60" spans="1:20">
      <c r="A60" s="9"/>
      <c r="B60" s="66" t="s">
        <v>148</v>
      </c>
      <c r="C60" s="10"/>
      <c r="D60" s="11"/>
      <c r="E60" s="11"/>
      <c r="F60" s="11"/>
      <c r="G60" s="66" t="s">
        <v>82</v>
      </c>
      <c r="H60" s="67">
        <v>874</v>
      </c>
      <c r="I60" s="68">
        <v>894.76015878835426</v>
      </c>
      <c r="J60" s="30"/>
      <c r="K60" s="3"/>
      <c r="L60" s="2"/>
      <c r="M60" s="13">
        <f t="shared" si="4"/>
        <v>0</v>
      </c>
      <c r="N60" s="14">
        <f t="shared" si="2"/>
        <v>-1</v>
      </c>
      <c r="O60" s="13">
        <f t="shared" si="1"/>
        <v>0</v>
      </c>
      <c r="P60" s="14">
        <f t="shared" si="3"/>
        <v>-1</v>
      </c>
      <c r="Q60" s="8"/>
      <c r="T60" s="39"/>
    </row>
    <row r="61" spans="1:20">
      <c r="A61" s="9"/>
      <c r="B61" s="66" t="s">
        <v>149</v>
      </c>
      <c r="C61" s="10"/>
      <c r="D61" s="11"/>
      <c r="E61" s="11"/>
      <c r="F61" s="11"/>
      <c r="G61" s="66" t="s">
        <v>82</v>
      </c>
      <c r="H61" s="67">
        <v>1990</v>
      </c>
      <c r="I61" s="68">
        <v>2058.062567088381</v>
      </c>
      <c r="J61" s="30"/>
      <c r="K61" s="3"/>
      <c r="L61" s="2"/>
      <c r="M61" s="13">
        <f t="shared" si="4"/>
        <v>0</v>
      </c>
      <c r="N61" s="14">
        <f t="shared" si="2"/>
        <v>-1</v>
      </c>
      <c r="O61" s="13">
        <f t="shared" si="1"/>
        <v>0</v>
      </c>
      <c r="P61" s="14">
        <f t="shared" si="3"/>
        <v>-1</v>
      </c>
      <c r="Q61" s="8"/>
      <c r="T61" s="39"/>
    </row>
    <row r="62" spans="1:20">
      <c r="A62" s="9"/>
      <c r="B62" s="66" t="s">
        <v>150</v>
      </c>
      <c r="C62" s="10"/>
      <c r="D62" s="11"/>
      <c r="E62" s="11"/>
      <c r="F62" s="11"/>
      <c r="G62" s="66" t="s">
        <v>82</v>
      </c>
      <c r="H62" s="67">
        <v>24</v>
      </c>
      <c r="I62" s="68">
        <v>27.088708053549873</v>
      </c>
      <c r="J62" s="30"/>
      <c r="K62" s="3"/>
      <c r="L62" s="2"/>
      <c r="M62" s="13">
        <f t="shared" si="4"/>
        <v>0</v>
      </c>
      <c r="N62" s="14">
        <f t="shared" si="2"/>
        <v>-1</v>
      </c>
      <c r="O62" s="13">
        <f t="shared" si="1"/>
        <v>0</v>
      </c>
      <c r="P62" s="14">
        <f t="shared" si="3"/>
        <v>-1</v>
      </c>
      <c r="Q62" s="8"/>
      <c r="T62" s="39"/>
    </row>
    <row r="63" spans="1:20">
      <c r="A63" s="9"/>
      <c r="B63" s="66" t="s">
        <v>151</v>
      </c>
      <c r="C63" s="10"/>
      <c r="D63" s="11"/>
      <c r="E63" s="11"/>
      <c r="F63" s="11"/>
      <c r="G63" s="66" t="s">
        <v>84</v>
      </c>
      <c r="H63" s="67">
        <v>890</v>
      </c>
      <c r="I63" s="68">
        <v>924.43069422205201</v>
      </c>
      <c r="J63" s="30"/>
      <c r="K63" s="3"/>
      <c r="L63" s="2"/>
      <c r="M63" s="13">
        <f t="shared" si="4"/>
        <v>0</v>
      </c>
      <c r="N63" s="14">
        <f t="shared" si="2"/>
        <v>-1</v>
      </c>
      <c r="O63" s="13">
        <f t="shared" si="1"/>
        <v>0</v>
      </c>
      <c r="P63" s="14">
        <f t="shared" si="3"/>
        <v>-1</v>
      </c>
      <c r="Q63" s="8"/>
      <c r="T63" s="39"/>
    </row>
    <row r="64" spans="1:20">
      <c r="A64" s="9"/>
      <c r="B64" s="66" t="s">
        <v>152</v>
      </c>
      <c r="C64" s="10"/>
      <c r="D64" s="11"/>
      <c r="E64" s="11"/>
      <c r="F64" s="11"/>
      <c r="G64" s="66" t="s">
        <v>84</v>
      </c>
      <c r="H64" s="67">
        <v>1493</v>
      </c>
      <c r="I64" s="68">
        <v>1577.6607420927335</v>
      </c>
      <c r="J64" s="30"/>
      <c r="K64" s="3"/>
      <c r="L64" s="2"/>
      <c r="M64" s="13">
        <f t="shared" si="4"/>
        <v>0</v>
      </c>
      <c r="N64" s="14">
        <f t="shared" si="2"/>
        <v>-1</v>
      </c>
      <c r="O64" s="13">
        <f t="shared" si="1"/>
        <v>0</v>
      </c>
      <c r="P64" s="14">
        <f t="shared" si="3"/>
        <v>-1</v>
      </c>
      <c r="Q64" s="8"/>
      <c r="T64" s="39"/>
    </row>
    <row r="65" spans="1:20">
      <c r="A65" s="9"/>
      <c r="B65" s="66" t="s">
        <v>153</v>
      </c>
      <c r="C65" s="10"/>
      <c r="D65" s="11"/>
      <c r="E65" s="11"/>
      <c r="F65" s="11"/>
      <c r="G65" s="66" t="s">
        <v>84</v>
      </c>
      <c r="H65" s="67">
        <v>1013</v>
      </c>
      <c r="I65" s="68">
        <v>1109.3222317221957</v>
      </c>
      <c r="J65" s="30"/>
      <c r="K65" s="3"/>
      <c r="L65" s="2"/>
      <c r="M65" s="13">
        <f t="shared" si="4"/>
        <v>0</v>
      </c>
      <c r="N65" s="14">
        <f t="shared" si="2"/>
        <v>-1</v>
      </c>
      <c r="O65" s="13">
        <f t="shared" si="1"/>
        <v>0</v>
      </c>
      <c r="P65" s="14">
        <f t="shared" si="3"/>
        <v>-1</v>
      </c>
      <c r="Q65" s="8"/>
      <c r="T65" s="39"/>
    </row>
    <row r="66" spans="1:20">
      <c r="A66" s="9"/>
      <c r="B66" s="66" t="s">
        <v>154</v>
      </c>
      <c r="C66" s="10"/>
      <c r="D66" s="11"/>
      <c r="E66" s="11"/>
      <c r="F66" s="11"/>
      <c r="G66" s="66" t="s">
        <v>84</v>
      </c>
      <c r="H66" s="67">
        <v>3495</v>
      </c>
      <c r="I66" s="68">
        <v>3659.5885937947864</v>
      </c>
      <c r="J66" s="30"/>
      <c r="K66" s="3"/>
      <c r="L66" s="2"/>
      <c r="M66" s="13">
        <f t="shared" si="4"/>
        <v>0</v>
      </c>
      <c r="N66" s="14">
        <f t="shared" si="2"/>
        <v>-1</v>
      </c>
      <c r="O66" s="13">
        <f t="shared" si="1"/>
        <v>0</v>
      </c>
      <c r="P66" s="14">
        <f t="shared" si="3"/>
        <v>-1</v>
      </c>
      <c r="Q66" s="8"/>
      <c r="T66" s="39"/>
    </row>
    <row r="67" spans="1:20">
      <c r="A67" s="9"/>
      <c r="B67" s="66" t="s">
        <v>155</v>
      </c>
      <c r="C67" s="10"/>
      <c r="D67" s="11"/>
      <c r="E67" s="11"/>
      <c r="F67" s="11"/>
      <c r="G67" s="66" t="s">
        <v>84</v>
      </c>
      <c r="H67" s="67">
        <v>1613</v>
      </c>
      <c r="I67" s="68">
        <v>1669.4442170058353</v>
      </c>
      <c r="J67" s="30"/>
      <c r="K67" s="3"/>
      <c r="L67" s="2"/>
      <c r="M67" s="13">
        <f t="shared" si="4"/>
        <v>0</v>
      </c>
      <c r="N67" s="14">
        <f t="shared" si="2"/>
        <v>-1</v>
      </c>
      <c r="O67" s="13">
        <f t="shared" si="1"/>
        <v>0</v>
      </c>
      <c r="P67" s="14">
        <f t="shared" si="3"/>
        <v>-1</v>
      </c>
      <c r="Q67" s="8"/>
      <c r="T67" s="39"/>
    </row>
    <row r="68" spans="1:20">
      <c r="A68" s="9"/>
      <c r="B68" s="66" t="s">
        <v>156</v>
      </c>
      <c r="C68" s="10"/>
      <c r="D68" s="11"/>
      <c r="E68" s="11"/>
      <c r="F68" s="11"/>
      <c r="G68" s="66" t="s">
        <v>86</v>
      </c>
      <c r="H68" s="67">
        <v>1050</v>
      </c>
      <c r="I68" s="68">
        <v>1069.2355478408608</v>
      </c>
      <c r="J68" s="30"/>
      <c r="K68" s="3"/>
      <c r="L68" s="2"/>
      <c r="M68" s="13">
        <f t="shared" si="4"/>
        <v>0</v>
      </c>
      <c r="N68" s="14">
        <f t="shared" si="2"/>
        <v>-1</v>
      </c>
      <c r="O68" s="13">
        <f t="shared" si="1"/>
        <v>0</v>
      </c>
      <c r="P68" s="14">
        <f t="shared" si="3"/>
        <v>-1</v>
      </c>
      <c r="Q68" s="8"/>
      <c r="T68" s="39"/>
    </row>
    <row r="69" spans="1:20">
      <c r="A69" s="9"/>
      <c r="B69" s="66" t="s">
        <v>157</v>
      </c>
      <c r="C69" s="10"/>
      <c r="D69" s="11"/>
      <c r="E69" s="11"/>
      <c r="F69" s="11"/>
      <c r="G69" s="66" t="s">
        <v>86</v>
      </c>
      <c r="H69" s="67">
        <v>663</v>
      </c>
      <c r="I69" s="71">
        <v>881</v>
      </c>
      <c r="J69" s="30"/>
      <c r="K69" s="3"/>
      <c r="L69" s="2"/>
      <c r="M69" s="13">
        <f t="shared" si="4"/>
        <v>0</v>
      </c>
      <c r="N69" s="14">
        <f t="shared" si="2"/>
        <v>-1</v>
      </c>
      <c r="O69" s="13">
        <f t="shared" si="1"/>
        <v>0</v>
      </c>
      <c r="P69" s="14">
        <f t="shared" si="3"/>
        <v>-1</v>
      </c>
      <c r="Q69" s="8"/>
      <c r="T69" s="39"/>
    </row>
    <row r="70" spans="1:20">
      <c r="A70" s="9"/>
      <c r="B70" s="66" t="s">
        <v>158</v>
      </c>
      <c r="C70" s="10"/>
      <c r="D70" s="11"/>
      <c r="E70" s="11"/>
      <c r="F70" s="11"/>
      <c r="G70" s="66" t="s">
        <v>86</v>
      </c>
      <c r="H70" s="67">
        <v>2166</v>
      </c>
      <c r="I70" s="68">
        <v>2214.9279184682578</v>
      </c>
      <c r="J70" s="30"/>
      <c r="K70" s="3"/>
      <c r="L70" s="2"/>
      <c r="M70" s="13">
        <f t="shared" si="4"/>
        <v>0</v>
      </c>
      <c r="N70" s="14">
        <f t="shared" si="2"/>
        <v>-1</v>
      </c>
      <c r="O70" s="13">
        <f t="shared" si="1"/>
        <v>0</v>
      </c>
      <c r="P70" s="14">
        <f t="shared" si="3"/>
        <v>-1</v>
      </c>
      <c r="Q70" s="8"/>
      <c r="T70" s="39"/>
    </row>
    <row r="71" spans="1:20">
      <c r="A71" s="9"/>
      <c r="B71" s="66" t="s">
        <v>159</v>
      </c>
      <c r="C71" s="10"/>
      <c r="D71" s="11"/>
      <c r="E71" s="11"/>
      <c r="F71" s="11"/>
      <c r="G71" s="66" t="s">
        <v>86</v>
      </c>
      <c r="H71" s="67">
        <v>2004</v>
      </c>
      <c r="I71" s="68">
        <v>2069.0565073191287</v>
      </c>
      <c r="J71" s="30"/>
      <c r="K71" s="3"/>
      <c r="L71" s="2"/>
      <c r="M71" s="13">
        <f t="shared" si="4"/>
        <v>0</v>
      </c>
      <c r="N71" s="14">
        <f t="shared" si="2"/>
        <v>-1</v>
      </c>
      <c r="O71" s="13">
        <f t="shared" si="1"/>
        <v>0</v>
      </c>
      <c r="P71" s="14">
        <f t="shared" si="3"/>
        <v>-1</v>
      </c>
      <c r="Q71" s="8"/>
      <c r="T71" s="39"/>
    </row>
    <row r="72" spans="1:20">
      <c r="A72" s="9"/>
      <c r="B72" s="66" t="s">
        <v>160</v>
      </c>
      <c r="C72" s="10"/>
      <c r="D72" s="11"/>
      <c r="E72" s="11"/>
      <c r="F72" s="11"/>
      <c r="G72" s="66" t="s">
        <v>86</v>
      </c>
      <c r="H72" s="67">
        <v>1823</v>
      </c>
      <c r="I72" s="68">
        <v>1783.3102870481232</v>
      </c>
      <c r="J72" s="30"/>
      <c r="K72" s="3"/>
      <c r="L72" s="2"/>
      <c r="M72" s="13">
        <f t="shared" si="4"/>
        <v>0</v>
      </c>
      <c r="N72" s="14">
        <f t="shared" si="2"/>
        <v>-1</v>
      </c>
      <c r="O72" s="13">
        <f t="shared" si="1"/>
        <v>0</v>
      </c>
      <c r="P72" s="14">
        <f t="shared" si="3"/>
        <v>-1</v>
      </c>
      <c r="Q72" s="8"/>
      <c r="T72" s="39"/>
    </row>
    <row r="73" spans="1:20">
      <c r="A73" s="9"/>
      <c r="B73" s="66" t="s">
        <v>161</v>
      </c>
      <c r="C73" s="10"/>
      <c r="D73" s="11"/>
      <c r="E73" s="11"/>
      <c r="F73" s="11"/>
      <c r="G73" s="66" t="s">
        <v>88</v>
      </c>
      <c r="H73" s="67">
        <v>1200</v>
      </c>
      <c r="I73" s="68">
        <v>1262.35879389511</v>
      </c>
      <c r="J73" s="30"/>
      <c r="K73" s="3"/>
      <c r="L73" s="2"/>
      <c r="M73" s="13">
        <f t="shared" si="4"/>
        <v>0</v>
      </c>
      <c r="N73" s="14">
        <f t="shared" si="2"/>
        <v>-1</v>
      </c>
      <c r="O73" s="13">
        <f t="shared" si="1"/>
        <v>0</v>
      </c>
      <c r="P73" s="14">
        <f t="shared" si="3"/>
        <v>-1</v>
      </c>
      <c r="Q73" s="8"/>
      <c r="T73" s="39"/>
    </row>
    <row r="74" spans="1:20">
      <c r="A74" s="9"/>
      <c r="B74" s="66" t="s">
        <v>162</v>
      </c>
      <c r="C74" s="10"/>
      <c r="D74" s="11"/>
      <c r="E74" s="11"/>
      <c r="F74" s="11"/>
      <c r="G74" s="66" t="s">
        <v>88</v>
      </c>
      <c r="H74" s="67">
        <v>1914</v>
      </c>
      <c r="I74" s="68">
        <v>1966.9040987449457</v>
      </c>
      <c r="J74" s="30"/>
      <c r="K74" s="3"/>
      <c r="L74" s="2"/>
      <c r="M74" s="13">
        <f t="shared" si="4"/>
        <v>0</v>
      </c>
      <c r="N74" s="14">
        <f t="shared" si="2"/>
        <v>-1</v>
      </c>
      <c r="O74" s="13">
        <f t="shared" si="1"/>
        <v>0</v>
      </c>
      <c r="P74" s="14">
        <f t="shared" si="3"/>
        <v>-1</v>
      </c>
      <c r="Q74" s="8"/>
      <c r="T74" s="39"/>
    </row>
    <row r="75" spans="1:20">
      <c r="A75" s="9"/>
      <c r="B75" s="66" t="s">
        <v>163</v>
      </c>
      <c r="C75" s="10"/>
      <c r="D75" s="11"/>
      <c r="E75" s="11"/>
      <c r="F75" s="11"/>
      <c r="G75" s="66" t="s">
        <v>88</v>
      </c>
      <c r="H75" s="67">
        <v>1744</v>
      </c>
      <c r="I75" s="68">
        <v>1826.0110822975339</v>
      </c>
      <c r="J75" s="30"/>
      <c r="K75" s="3"/>
      <c r="L75" s="2"/>
      <c r="M75" s="13">
        <f t="shared" si="4"/>
        <v>0</v>
      </c>
      <c r="N75" s="14">
        <f t="shared" si="2"/>
        <v>-1</v>
      </c>
      <c r="O75" s="13">
        <f t="shared" si="1"/>
        <v>0</v>
      </c>
      <c r="P75" s="14">
        <f t="shared" si="3"/>
        <v>-1</v>
      </c>
      <c r="Q75" s="8"/>
      <c r="T75" s="39"/>
    </row>
    <row r="76" spans="1:20">
      <c r="A76" s="9"/>
      <c r="B76" s="66" t="s">
        <v>164</v>
      </c>
      <c r="C76" s="10"/>
      <c r="D76" s="11"/>
      <c r="E76" s="11"/>
      <c r="F76" s="11"/>
      <c r="G76" s="66" t="s">
        <v>88</v>
      </c>
      <c r="H76" s="67">
        <v>768</v>
      </c>
      <c r="I76" s="68">
        <v>807.58682097456131</v>
      </c>
      <c r="J76" s="30"/>
      <c r="K76" s="3"/>
      <c r="L76" s="2"/>
      <c r="M76" s="13">
        <f t="shared" si="4"/>
        <v>0</v>
      </c>
      <c r="N76" s="14">
        <f t="shared" si="2"/>
        <v>-1</v>
      </c>
      <c r="O76" s="13">
        <f t="shared" si="1"/>
        <v>0</v>
      </c>
      <c r="P76" s="14">
        <f t="shared" si="3"/>
        <v>-1</v>
      </c>
      <c r="Q76" s="8"/>
      <c r="T76" s="39"/>
    </row>
    <row r="77" spans="1:20">
      <c r="A77" s="9"/>
      <c r="B77" s="66" t="s">
        <v>165</v>
      </c>
      <c r="C77" s="10"/>
      <c r="D77" s="11"/>
      <c r="E77" s="11"/>
      <c r="F77" s="11"/>
      <c r="G77" s="66" t="s">
        <v>88</v>
      </c>
      <c r="H77" s="67">
        <v>1696</v>
      </c>
      <c r="I77" s="68">
        <v>1706.1790660251083</v>
      </c>
      <c r="J77" s="30"/>
      <c r="K77" s="3"/>
      <c r="L77" s="2"/>
      <c r="M77" s="13">
        <f t="shared" si="4"/>
        <v>0</v>
      </c>
      <c r="N77" s="14">
        <f t="shared" si="2"/>
        <v>-1</v>
      </c>
      <c r="O77" s="13">
        <f t="shared" si="1"/>
        <v>0</v>
      </c>
      <c r="P77" s="14">
        <f t="shared" si="3"/>
        <v>-1</v>
      </c>
      <c r="Q77" s="8"/>
      <c r="T77" s="39"/>
    </row>
    <row r="78" spans="1:20">
      <c r="A78" s="9"/>
      <c r="B78" s="66" t="s">
        <v>166</v>
      </c>
      <c r="C78" s="10"/>
      <c r="D78" s="11"/>
      <c r="E78" s="11"/>
      <c r="F78" s="11"/>
      <c r="G78" s="66" t="s">
        <v>90</v>
      </c>
      <c r="H78" s="67">
        <v>2937</v>
      </c>
      <c r="I78" s="68">
        <v>3041.5468390711785</v>
      </c>
      <c r="J78" s="30"/>
      <c r="K78" s="3"/>
      <c r="L78" s="2"/>
      <c r="M78" s="13">
        <f t="shared" ref="M78:M91" si="5">IF(K78="",0,(SUMIF($G$20:$G$91,K78,$H$20:$H$91)))</f>
        <v>0</v>
      </c>
      <c r="N78" s="14">
        <f t="shared" si="2"/>
        <v>-1</v>
      </c>
      <c r="O78" s="13">
        <f t="shared" si="1"/>
        <v>0</v>
      </c>
      <c r="P78" s="14">
        <f t="shared" si="3"/>
        <v>-1</v>
      </c>
      <c r="Q78" s="8"/>
      <c r="T78" s="39"/>
    </row>
    <row r="79" spans="1:20">
      <c r="A79" s="9"/>
      <c r="B79" s="66" t="s">
        <v>167</v>
      </c>
      <c r="C79" s="10"/>
      <c r="D79" s="11"/>
      <c r="E79" s="11"/>
      <c r="F79" s="11"/>
      <c r="G79" s="66" t="s">
        <v>90</v>
      </c>
      <c r="H79" s="67">
        <v>1993</v>
      </c>
      <c r="I79" s="68">
        <v>2087.5440748767719</v>
      </c>
      <c r="J79" s="30"/>
      <c r="K79" s="3"/>
      <c r="L79" s="2"/>
      <c r="M79" s="13">
        <f t="shared" si="5"/>
        <v>0</v>
      </c>
      <c r="N79" s="14">
        <f t="shared" ref="N79:N91" si="6">IF(K79="",-1,(-($L$6-(M79/L79))/$L$6))</f>
        <v>-1</v>
      </c>
      <c r="O79" s="13">
        <f t="shared" ref="O79:O91" si="7">IF(K79="",0,(SUMIF($G$19:$G$142,K79,$I$19:$I$142)))</f>
        <v>0</v>
      </c>
      <c r="P79" s="14">
        <f t="shared" ref="P79:P91" si="8">IF(K79="",-1,(-($M$6-(O79/L79))/$M$6))</f>
        <v>-1</v>
      </c>
      <c r="Q79" s="8"/>
      <c r="T79" s="39"/>
    </row>
    <row r="80" spans="1:20">
      <c r="A80" s="9"/>
      <c r="B80" s="66" t="s">
        <v>168</v>
      </c>
      <c r="C80" s="10"/>
      <c r="D80" s="11"/>
      <c r="E80" s="11"/>
      <c r="F80" s="11"/>
      <c r="G80" s="66" t="s">
        <v>90</v>
      </c>
      <c r="H80" s="67">
        <v>1083</v>
      </c>
      <c r="I80" s="68">
        <v>1131.0173824637211</v>
      </c>
      <c r="J80" s="30"/>
      <c r="K80" s="3"/>
      <c r="L80" s="2"/>
      <c r="M80" s="13">
        <f t="shared" si="5"/>
        <v>0</v>
      </c>
      <c r="N80" s="14">
        <f t="shared" si="6"/>
        <v>-1</v>
      </c>
      <c r="O80" s="13">
        <f t="shared" si="7"/>
        <v>0</v>
      </c>
      <c r="P80" s="14">
        <f t="shared" si="8"/>
        <v>-1</v>
      </c>
      <c r="Q80" s="8"/>
      <c r="T80" s="39"/>
    </row>
    <row r="81" spans="1:20">
      <c r="A81" s="9"/>
      <c r="B81" s="66" t="s">
        <v>169</v>
      </c>
      <c r="C81" s="10"/>
      <c r="D81" s="11"/>
      <c r="E81" s="11"/>
      <c r="F81" s="11"/>
      <c r="G81" s="66" t="s">
        <v>90</v>
      </c>
      <c r="H81" s="67">
        <v>1615</v>
      </c>
      <c r="I81" s="68">
        <v>1697.2327149678158</v>
      </c>
      <c r="J81" s="30"/>
      <c r="K81" s="3"/>
      <c r="L81" s="2"/>
      <c r="M81" s="13">
        <f t="shared" si="5"/>
        <v>0</v>
      </c>
      <c r="N81" s="14">
        <f t="shared" si="6"/>
        <v>-1</v>
      </c>
      <c r="O81" s="13">
        <f t="shared" si="7"/>
        <v>0</v>
      </c>
      <c r="P81" s="14">
        <f t="shared" si="8"/>
        <v>-1</v>
      </c>
      <c r="Q81" s="8"/>
      <c r="T81" s="39"/>
    </row>
    <row r="82" spans="1:20">
      <c r="A82" s="9"/>
      <c r="B82" s="66" t="s">
        <v>170</v>
      </c>
      <c r="C82" s="10"/>
      <c r="D82" s="11"/>
      <c r="E82" s="11"/>
      <c r="F82" s="11"/>
      <c r="G82" s="66" t="s">
        <v>92</v>
      </c>
      <c r="H82" s="67">
        <v>1429</v>
      </c>
      <c r="I82" s="68">
        <v>1495.8487531153744</v>
      </c>
      <c r="J82" s="30"/>
      <c r="K82" s="3"/>
      <c r="L82" s="2"/>
      <c r="M82" s="13">
        <f t="shared" si="5"/>
        <v>0</v>
      </c>
      <c r="N82" s="14">
        <f t="shared" si="6"/>
        <v>-1</v>
      </c>
      <c r="O82" s="13">
        <f t="shared" si="7"/>
        <v>0</v>
      </c>
      <c r="P82" s="14">
        <f t="shared" si="8"/>
        <v>-1</v>
      </c>
      <c r="Q82" s="8"/>
      <c r="T82" s="39"/>
    </row>
    <row r="83" spans="1:20">
      <c r="A83" s="9"/>
      <c r="B83" s="66" t="s">
        <v>171</v>
      </c>
      <c r="C83" s="10"/>
      <c r="D83" s="11"/>
      <c r="E83" s="11"/>
      <c r="F83" s="11"/>
      <c r="G83" s="66" t="s">
        <v>92</v>
      </c>
      <c r="H83" s="67">
        <v>2270</v>
      </c>
      <c r="I83" s="68">
        <v>2419.2055759041195</v>
      </c>
      <c r="J83" s="30"/>
      <c r="K83" s="3"/>
      <c r="L83" s="2"/>
      <c r="M83" s="13">
        <f t="shared" si="5"/>
        <v>0</v>
      </c>
      <c r="N83" s="14">
        <f t="shared" si="6"/>
        <v>-1</v>
      </c>
      <c r="O83" s="13">
        <f t="shared" si="7"/>
        <v>0</v>
      </c>
      <c r="P83" s="14">
        <f t="shared" si="8"/>
        <v>-1</v>
      </c>
      <c r="Q83" s="8"/>
      <c r="T83" s="39"/>
    </row>
    <row r="84" spans="1:20">
      <c r="A84" s="9"/>
      <c r="B84" s="66" t="s">
        <v>172</v>
      </c>
      <c r="C84" s="10"/>
      <c r="D84" s="11"/>
      <c r="E84" s="11"/>
      <c r="F84" s="11"/>
      <c r="G84" s="66" t="s">
        <v>92</v>
      </c>
      <c r="H84" s="67">
        <v>1774</v>
      </c>
      <c r="I84" s="68">
        <v>2100.9109739563696</v>
      </c>
      <c r="J84" s="30"/>
      <c r="K84" s="3"/>
      <c r="L84" s="2"/>
      <c r="M84" s="13">
        <f t="shared" si="5"/>
        <v>0</v>
      </c>
      <c r="N84" s="14">
        <f t="shared" si="6"/>
        <v>-1</v>
      </c>
      <c r="O84" s="13">
        <f t="shared" si="7"/>
        <v>0</v>
      </c>
      <c r="P84" s="14">
        <f t="shared" si="8"/>
        <v>-1</v>
      </c>
      <c r="Q84" s="8"/>
      <c r="T84" s="39"/>
    </row>
    <row r="85" spans="1:20">
      <c r="A85" s="9"/>
      <c r="B85" s="66" t="s">
        <v>173</v>
      </c>
      <c r="C85" s="10"/>
      <c r="D85" s="11"/>
      <c r="E85" s="11"/>
      <c r="F85" s="11"/>
      <c r="G85" s="66" t="s">
        <v>92</v>
      </c>
      <c r="H85" s="67">
        <v>1741</v>
      </c>
      <c r="I85" s="68">
        <v>1762.4404617268324</v>
      </c>
      <c r="J85" s="30"/>
      <c r="K85" s="3"/>
      <c r="L85" s="2"/>
      <c r="M85" s="13">
        <f t="shared" si="5"/>
        <v>0</v>
      </c>
      <c r="N85" s="14">
        <f t="shared" si="6"/>
        <v>-1</v>
      </c>
      <c r="O85" s="13">
        <f t="shared" si="7"/>
        <v>0</v>
      </c>
      <c r="P85" s="14">
        <f t="shared" si="8"/>
        <v>-1</v>
      </c>
      <c r="Q85" s="8"/>
    </row>
    <row r="86" spans="1:20">
      <c r="A86" s="9"/>
      <c r="B86" s="66" t="s">
        <v>174</v>
      </c>
      <c r="C86" s="10"/>
      <c r="D86" s="11"/>
      <c r="E86" s="11"/>
      <c r="F86" s="11"/>
      <c r="G86" s="66" t="s">
        <v>94</v>
      </c>
      <c r="H86" s="67">
        <v>1014</v>
      </c>
      <c r="I86" s="68">
        <v>1040.955586851901</v>
      </c>
      <c r="J86" s="30"/>
      <c r="K86" s="3"/>
      <c r="L86" s="2"/>
      <c r="M86" s="13">
        <f t="shared" si="5"/>
        <v>0</v>
      </c>
      <c r="N86" s="14">
        <f t="shared" si="6"/>
        <v>-1</v>
      </c>
      <c r="O86" s="13">
        <f t="shared" si="7"/>
        <v>0</v>
      </c>
      <c r="P86" s="14">
        <f t="shared" si="8"/>
        <v>-1</v>
      </c>
      <c r="Q86" s="8"/>
    </row>
    <row r="87" spans="1:20">
      <c r="A87" s="9"/>
      <c r="B87" s="66" t="s">
        <v>175</v>
      </c>
      <c r="C87" s="10"/>
      <c r="D87" s="11"/>
      <c r="E87" s="11"/>
      <c r="F87" s="11"/>
      <c r="G87" s="66" t="s">
        <v>94</v>
      </c>
      <c r="H87" s="67">
        <v>2080</v>
      </c>
      <c r="I87" s="68">
        <v>2200.5255894262505</v>
      </c>
      <c r="J87" s="30"/>
      <c r="K87" s="3"/>
      <c r="L87" s="2"/>
      <c r="M87" s="13">
        <f t="shared" si="5"/>
        <v>0</v>
      </c>
      <c r="N87" s="14">
        <f t="shared" si="6"/>
        <v>-1</v>
      </c>
      <c r="O87" s="13">
        <f t="shared" si="7"/>
        <v>0</v>
      </c>
      <c r="P87" s="14">
        <f t="shared" si="8"/>
        <v>-1</v>
      </c>
      <c r="Q87" s="8"/>
    </row>
    <row r="88" spans="1:20">
      <c r="A88" s="9"/>
      <c r="B88" s="66" t="s">
        <v>176</v>
      </c>
      <c r="C88" s="10"/>
      <c r="D88" s="11"/>
      <c r="E88" s="11"/>
      <c r="F88" s="11"/>
      <c r="G88" s="66" t="s">
        <v>94</v>
      </c>
      <c r="H88" s="67">
        <v>1447</v>
      </c>
      <c r="I88" s="68">
        <v>1517.7384825845731</v>
      </c>
      <c r="J88" s="30"/>
      <c r="K88" s="3"/>
      <c r="L88" s="2"/>
      <c r="M88" s="13">
        <f t="shared" si="5"/>
        <v>0</v>
      </c>
      <c r="N88" s="14">
        <f t="shared" si="6"/>
        <v>-1</v>
      </c>
      <c r="O88" s="13">
        <f t="shared" si="7"/>
        <v>0</v>
      </c>
      <c r="P88" s="14">
        <f t="shared" si="8"/>
        <v>-1</v>
      </c>
      <c r="Q88" s="8"/>
    </row>
    <row r="89" spans="1:20">
      <c r="A89" s="9"/>
      <c r="B89" s="66" t="s">
        <v>177</v>
      </c>
      <c r="C89" s="10"/>
      <c r="D89" s="11"/>
      <c r="E89" s="11"/>
      <c r="F89" s="11"/>
      <c r="G89" s="66" t="s">
        <v>94</v>
      </c>
      <c r="H89" s="67">
        <v>1395</v>
      </c>
      <c r="I89" s="68">
        <v>1454.0381751904156</v>
      </c>
      <c r="J89" s="30"/>
      <c r="K89" s="3"/>
      <c r="L89" s="2"/>
      <c r="M89" s="13">
        <f t="shared" si="5"/>
        <v>0</v>
      </c>
      <c r="N89" s="14">
        <f t="shared" si="6"/>
        <v>-1</v>
      </c>
      <c r="O89" s="13">
        <f t="shared" si="7"/>
        <v>0</v>
      </c>
      <c r="P89" s="14">
        <f t="shared" si="8"/>
        <v>-1</v>
      </c>
      <c r="Q89" s="8"/>
    </row>
    <row r="90" spans="1:20">
      <c r="A90" s="9"/>
      <c r="B90" s="66" t="s">
        <v>178</v>
      </c>
      <c r="C90" s="10"/>
      <c r="D90" s="11"/>
      <c r="E90" s="11"/>
      <c r="F90" s="11"/>
      <c r="G90" s="66" t="s">
        <v>94</v>
      </c>
      <c r="H90" s="67">
        <v>1394</v>
      </c>
      <c r="I90" s="68">
        <v>1451.6618764374498</v>
      </c>
      <c r="J90" s="30"/>
      <c r="K90" s="3"/>
      <c r="L90" s="2"/>
      <c r="M90" s="13">
        <f t="shared" si="5"/>
        <v>0</v>
      </c>
      <c r="N90" s="14">
        <f t="shared" si="6"/>
        <v>-1</v>
      </c>
      <c r="O90" s="13">
        <f t="shared" si="7"/>
        <v>0</v>
      </c>
      <c r="P90" s="14">
        <f t="shared" si="8"/>
        <v>-1</v>
      </c>
      <c r="Q90" s="8"/>
    </row>
    <row r="91" spans="1:20">
      <c r="A91" s="9"/>
      <c r="B91" s="66" t="s">
        <v>179</v>
      </c>
      <c r="C91" s="10"/>
      <c r="D91" s="11" t="s">
        <v>128</v>
      </c>
      <c r="E91" s="11" t="s">
        <v>180</v>
      </c>
      <c r="F91" s="11"/>
      <c r="G91" s="66" t="s">
        <v>96</v>
      </c>
      <c r="H91" s="67">
        <v>1616</v>
      </c>
      <c r="I91" s="68">
        <v>1716.8837270284184</v>
      </c>
      <c r="J91" s="30"/>
      <c r="K91" s="3"/>
      <c r="L91" s="2"/>
      <c r="M91" s="13">
        <f t="shared" si="5"/>
        <v>0</v>
      </c>
      <c r="N91" s="14">
        <f t="shared" si="6"/>
        <v>-1</v>
      </c>
      <c r="O91" s="13">
        <f t="shared" si="7"/>
        <v>0</v>
      </c>
      <c r="P91" s="14">
        <f t="shared" si="8"/>
        <v>-1</v>
      </c>
      <c r="Q91" s="8"/>
    </row>
    <row r="92" spans="1:20">
      <c r="B92" s="66" t="s">
        <v>181</v>
      </c>
      <c r="C92" s="10"/>
      <c r="D92" s="11" t="s">
        <v>128</v>
      </c>
      <c r="E92" s="11" t="s">
        <v>182</v>
      </c>
      <c r="F92" s="11"/>
      <c r="G92" s="66" t="s">
        <v>96</v>
      </c>
      <c r="H92" s="67">
        <v>2433</v>
      </c>
      <c r="I92" s="68">
        <v>2521.7496737701867</v>
      </c>
    </row>
    <row r="93" spans="1:20">
      <c r="B93" s="66" t="s">
        <v>183</v>
      </c>
      <c r="C93" s="10"/>
      <c r="D93" s="11"/>
      <c r="E93" s="11"/>
      <c r="F93" s="11"/>
      <c r="G93" s="66" t="s">
        <v>96</v>
      </c>
      <c r="H93" s="67">
        <v>1620</v>
      </c>
      <c r="I93" s="68">
        <v>1694.5979315243617</v>
      </c>
    </row>
    <row r="94" spans="1:20">
      <c r="B94" s="66" t="s">
        <v>184</v>
      </c>
      <c r="C94" s="10"/>
      <c r="D94" s="11"/>
      <c r="E94" s="11"/>
      <c r="F94" s="11"/>
      <c r="G94" s="66" t="s">
        <v>96</v>
      </c>
      <c r="H94" s="67">
        <v>1296</v>
      </c>
      <c r="I94" s="68">
        <v>1352.4190354904676</v>
      </c>
    </row>
    <row r="95" spans="1:20">
      <c r="B95" s="66" t="s">
        <v>185</v>
      </c>
      <c r="C95" s="10"/>
      <c r="D95" s="11"/>
      <c r="E95" s="11"/>
      <c r="F95" s="11"/>
      <c r="G95" s="66" t="s">
        <v>98</v>
      </c>
      <c r="H95" s="67">
        <v>1140</v>
      </c>
      <c r="I95" s="68">
        <v>1594.6273035117806</v>
      </c>
    </row>
    <row r="96" spans="1:20">
      <c r="B96" s="66" t="s">
        <v>186</v>
      </c>
      <c r="C96" s="10"/>
      <c r="D96" s="11"/>
      <c r="E96" s="11"/>
      <c r="F96" s="11"/>
      <c r="G96" s="66" t="s">
        <v>98</v>
      </c>
      <c r="H96" s="67">
        <v>1211</v>
      </c>
      <c r="I96" s="68">
        <v>1267.2272829226263</v>
      </c>
    </row>
    <row r="97" spans="2:9">
      <c r="B97" s="66" t="s">
        <v>187</v>
      </c>
      <c r="C97" s="10"/>
      <c r="D97" s="11"/>
      <c r="E97" s="11"/>
      <c r="F97" s="11"/>
      <c r="G97" s="66" t="s">
        <v>98</v>
      </c>
      <c r="H97" s="67">
        <v>965</v>
      </c>
      <c r="I97" s="68">
        <v>1014.8894856374877</v>
      </c>
    </row>
    <row r="98" spans="2:9">
      <c r="B98" s="66" t="s">
        <v>188</v>
      </c>
      <c r="C98" s="10"/>
      <c r="D98" s="11"/>
      <c r="E98" s="11"/>
      <c r="F98" s="11"/>
      <c r="G98" s="66" t="s">
        <v>98</v>
      </c>
      <c r="H98" s="67">
        <v>1372</v>
      </c>
      <c r="I98" s="68">
        <v>1428.9967616231222</v>
      </c>
    </row>
    <row r="99" spans="2:9">
      <c r="B99" s="66" t="s">
        <v>189</v>
      </c>
      <c r="C99" s="10"/>
      <c r="D99" s="11"/>
      <c r="E99" s="11"/>
      <c r="F99" s="11"/>
      <c r="G99" s="66" t="s">
        <v>98</v>
      </c>
      <c r="H99" s="67">
        <v>2216</v>
      </c>
      <c r="I99" s="68">
        <v>2303.3458927302449</v>
      </c>
    </row>
    <row r="100" spans="2:9">
      <c r="B100" s="66" t="s">
        <v>190</v>
      </c>
      <c r="C100" s="10"/>
      <c r="D100" s="11"/>
      <c r="E100" s="11"/>
      <c r="F100" s="11"/>
      <c r="G100" s="66" t="s">
        <v>98</v>
      </c>
      <c r="H100" s="67">
        <v>177</v>
      </c>
      <c r="I100" s="68">
        <v>189.75075211265971</v>
      </c>
    </row>
    <row r="101" spans="2:9">
      <c r="B101" s="66" t="s">
        <v>191</v>
      </c>
      <c r="C101" s="10"/>
      <c r="D101" s="11"/>
      <c r="E101" s="11"/>
      <c r="F101" s="11"/>
      <c r="G101" s="66" t="s">
        <v>102</v>
      </c>
      <c r="H101" s="67">
        <v>2502</v>
      </c>
      <c r="I101" s="68">
        <v>2603.0209867717454</v>
      </c>
    </row>
    <row r="102" spans="2:9">
      <c r="B102" s="66" t="s">
        <v>192</v>
      </c>
      <c r="C102" s="10"/>
      <c r="D102" s="11"/>
      <c r="E102" s="11"/>
      <c r="F102" s="11"/>
      <c r="G102" s="66" t="s">
        <v>102</v>
      </c>
      <c r="H102" s="67">
        <v>1622</v>
      </c>
      <c r="I102" s="68">
        <v>1684.1320026006033</v>
      </c>
    </row>
    <row r="103" spans="2:9">
      <c r="B103" s="66" t="s">
        <v>193</v>
      </c>
      <c r="C103" s="10"/>
      <c r="D103" s="11"/>
      <c r="E103" s="11"/>
      <c r="F103" s="11"/>
      <c r="G103" s="66" t="s">
        <v>102</v>
      </c>
      <c r="H103" s="67">
        <v>1504</v>
      </c>
      <c r="I103" s="68">
        <v>1537.5329243842573</v>
      </c>
    </row>
    <row r="104" spans="2:9">
      <c r="B104" s="66" t="s">
        <v>194</v>
      </c>
      <c r="C104" s="10"/>
      <c r="D104" s="11"/>
      <c r="E104" s="11"/>
      <c r="F104" s="11"/>
      <c r="G104" s="66" t="s">
        <v>102</v>
      </c>
      <c r="H104" s="67">
        <v>1490</v>
      </c>
      <c r="I104" s="68">
        <v>1553.2457563492876</v>
      </c>
    </row>
    <row r="105" spans="2:9">
      <c r="B105" s="66" t="s">
        <v>195</v>
      </c>
      <c r="C105" s="10"/>
      <c r="D105" s="11"/>
      <c r="E105" s="11"/>
      <c r="F105" s="11"/>
      <c r="G105" s="66" t="s">
        <v>104</v>
      </c>
      <c r="H105" s="67">
        <v>2470</v>
      </c>
      <c r="I105" s="68">
        <v>3645.5398624154368</v>
      </c>
    </row>
    <row r="106" spans="2:9">
      <c r="B106" s="66" t="s">
        <v>196</v>
      </c>
      <c r="C106" s="10"/>
      <c r="D106" s="11"/>
      <c r="E106" s="11"/>
      <c r="F106" s="11"/>
      <c r="G106" s="66" t="s">
        <v>104</v>
      </c>
      <c r="H106" s="67">
        <v>656</v>
      </c>
      <c r="I106" s="68">
        <v>694.61182801198538</v>
      </c>
    </row>
    <row r="107" spans="2:9">
      <c r="B107" s="66" t="s">
        <v>197</v>
      </c>
      <c r="C107" s="10"/>
      <c r="D107" s="11"/>
      <c r="E107" s="11"/>
      <c r="F107" s="11"/>
      <c r="G107" s="66" t="s">
        <v>104</v>
      </c>
      <c r="H107" s="67">
        <v>798</v>
      </c>
      <c r="I107" s="68">
        <v>845.84461716018291</v>
      </c>
    </row>
    <row r="108" spans="2:9">
      <c r="B108" s="66" t="s">
        <v>198</v>
      </c>
      <c r="C108" s="10"/>
      <c r="D108" s="11"/>
      <c r="E108" s="11"/>
      <c r="F108" s="11"/>
      <c r="G108" s="66" t="s">
        <v>104</v>
      </c>
      <c r="H108" s="67">
        <v>466</v>
      </c>
      <c r="I108" s="68">
        <v>460.76867039902572</v>
      </c>
    </row>
    <row r="109" spans="2:9">
      <c r="B109" s="66" t="s">
        <v>199</v>
      </c>
      <c r="C109" s="10"/>
      <c r="D109" s="11"/>
      <c r="E109" s="11"/>
      <c r="F109" s="11"/>
      <c r="G109" s="66" t="s">
        <v>104</v>
      </c>
      <c r="H109" s="67">
        <v>594</v>
      </c>
      <c r="I109" s="68">
        <v>695</v>
      </c>
    </row>
    <row r="110" spans="2:9">
      <c r="B110" s="66" t="s">
        <v>200</v>
      </c>
      <c r="C110" s="10"/>
      <c r="D110" s="11"/>
      <c r="E110" s="11"/>
      <c r="F110" s="11"/>
      <c r="G110" s="66" t="s">
        <v>107</v>
      </c>
      <c r="H110" s="67">
        <v>1969</v>
      </c>
      <c r="I110" s="68">
        <v>2004.1770644113337</v>
      </c>
    </row>
    <row r="111" spans="2:9">
      <c r="B111" s="66" t="s">
        <v>201</v>
      </c>
      <c r="C111" s="10"/>
      <c r="D111" s="11"/>
      <c r="E111" s="11"/>
      <c r="F111" s="11"/>
      <c r="G111" s="66" t="s">
        <v>107</v>
      </c>
      <c r="H111" s="67">
        <v>1389</v>
      </c>
      <c r="I111" s="68">
        <v>1502.6967710531014</v>
      </c>
    </row>
    <row r="112" spans="2:9">
      <c r="B112" s="66" t="s">
        <v>202</v>
      </c>
      <c r="C112" s="10"/>
      <c r="D112" s="11"/>
      <c r="E112" s="11"/>
      <c r="F112" s="11"/>
      <c r="G112" s="66" t="s">
        <v>107</v>
      </c>
      <c r="H112" s="67">
        <v>1122</v>
      </c>
      <c r="I112" s="68">
        <v>1145.1511763684698</v>
      </c>
    </row>
    <row r="113" spans="2:9">
      <c r="B113" s="66" t="s">
        <v>203</v>
      </c>
      <c r="C113" s="10"/>
      <c r="D113" s="11"/>
      <c r="E113" s="11"/>
      <c r="F113" s="11"/>
      <c r="G113" s="66" t="s">
        <v>109</v>
      </c>
      <c r="H113" s="67">
        <v>1314</v>
      </c>
      <c r="I113" s="68">
        <v>1322.8241049448925</v>
      </c>
    </row>
    <row r="114" spans="2:9">
      <c r="B114" s="66" t="s">
        <v>204</v>
      </c>
      <c r="C114" s="10"/>
      <c r="D114" s="11"/>
      <c r="E114" s="11"/>
      <c r="F114" s="11"/>
      <c r="G114" s="66" t="s">
        <v>109</v>
      </c>
      <c r="H114" s="67">
        <v>2246</v>
      </c>
      <c r="I114" s="68">
        <v>2284.3614457429439</v>
      </c>
    </row>
    <row r="115" spans="2:9">
      <c r="B115" s="66" t="s">
        <v>205</v>
      </c>
      <c r="C115" s="10"/>
      <c r="D115" s="11"/>
      <c r="E115" s="11"/>
      <c r="F115" s="11"/>
      <c r="G115" s="66" t="s">
        <v>109</v>
      </c>
      <c r="H115" s="67">
        <v>1452</v>
      </c>
      <c r="I115" s="68">
        <v>1761.6215223591962</v>
      </c>
    </row>
    <row r="116" spans="2:9">
      <c r="B116" s="66" t="s">
        <v>206</v>
      </c>
      <c r="C116" s="10"/>
      <c r="D116" s="11"/>
      <c r="E116" s="11"/>
      <c r="F116" s="11"/>
      <c r="G116" s="66" t="s">
        <v>111</v>
      </c>
      <c r="H116" s="67">
        <v>1563</v>
      </c>
      <c r="I116" s="68">
        <v>1634.1752478711935</v>
      </c>
    </row>
    <row r="117" spans="2:9">
      <c r="B117" s="66" t="s">
        <v>207</v>
      </c>
      <c r="C117" s="10"/>
      <c r="D117" s="11" t="s">
        <v>208</v>
      </c>
      <c r="E117" s="11"/>
      <c r="F117" s="11"/>
      <c r="G117" s="66" t="s">
        <v>111</v>
      </c>
      <c r="H117" s="67">
        <v>3154</v>
      </c>
      <c r="I117" s="68">
        <v>3323.2693258984059</v>
      </c>
    </row>
    <row r="118" spans="2:9">
      <c r="B118" s="66" t="s">
        <v>209</v>
      </c>
      <c r="C118" s="10"/>
      <c r="D118" s="11"/>
      <c r="E118" s="11"/>
      <c r="F118" s="11"/>
      <c r="G118" s="66" t="s">
        <v>111</v>
      </c>
      <c r="H118" s="67">
        <v>279</v>
      </c>
      <c r="I118" s="68">
        <v>272.45128842880115</v>
      </c>
    </row>
    <row r="119" spans="2:9">
      <c r="B119" s="66" t="s">
        <v>210</v>
      </c>
      <c r="C119" s="10"/>
      <c r="D119" s="11" t="s">
        <v>208</v>
      </c>
      <c r="E119" s="11"/>
      <c r="F119" s="11"/>
      <c r="G119" s="66" t="s">
        <v>111</v>
      </c>
      <c r="H119" s="67">
        <v>989</v>
      </c>
      <c r="I119" s="68">
        <v>1036.5624430648736</v>
      </c>
    </row>
    <row r="120" spans="2:9">
      <c r="B120" s="66" t="s">
        <v>211</v>
      </c>
      <c r="C120" s="10"/>
      <c r="D120" s="11"/>
      <c r="E120" s="11"/>
      <c r="F120" s="11"/>
      <c r="G120" s="66" t="s">
        <v>111</v>
      </c>
      <c r="H120" s="67">
        <v>1844</v>
      </c>
      <c r="I120" s="68">
        <v>1918.8687675852339</v>
      </c>
    </row>
    <row r="121" spans="2:9">
      <c r="B121" s="66" t="s">
        <v>212</v>
      </c>
      <c r="C121" s="10"/>
      <c r="D121" s="11"/>
      <c r="E121" s="11"/>
      <c r="F121" s="11"/>
      <c r="G121" s="66" t="s">
        <v>111</v>
      </c>
      <c r="H121" s="67">
        <v>997</v>
      </c>
      <c r="I121" s="68">
        <v>1048.8688738280487</v>
      </c>
    </row>
    <row r="122" spans="2:9">
      <c r="B122" s="66" t="s">
        <v>213</v>
      </c>
      <c r="C122" s="10"/>
      <c r="D122" s="11"/>
      <c r="E122" s="11"/>
      <c r="F122" s="11"/>
      <c r="G122" s="66" t="s">
        <v>113</v>
      </c>
      <c r="H122" s="67">
        <v>1552</v>
      </c>
      <c r="I122" s="68">
        <v>1586.8561726594162</v>
      </c>
    </row>
    <row r="123" spans="2:9">
      <c r="B123" s="66" t="s">
        <v>214</v>
      </c>
      <c r="C123" s="10"/>
      <c r="D123" s="11"/>
      <c r="E123" s="11"/>
      <c r="F123" s="11"/>
      <c r="G123" s="66" t="s">
        <v>113</v>
      </c>
      <c r="H123" s="67">
        <v>1845</v>
      </c>
      <c r="I123" s="68">
        <v>1892.6332980390612</v>
      </c>
    </row>
    <row r="124" spans="2:9">
      <c r="B124" s="66" t="s">
        <v>215</v>
      </c>
      <c r="C124" s="10"/>
      <c r="D124" s="11"/>
      <c r="E124" s="11"/>
      <c r="F124" s="11"/>
      <c r="G124" s="66" t="s">
        <v>113</v>
      </c>
      <c r="H124" s="67">
        <v>1630</v>
      </c>
      <c r="I124" s="68">
        <v>1722.240799893588</v>
      </c>
    </row>
    <row r="125" spans="2:9">
      <c r="B125" s="66" t="s">
        <v>216</v>
      </c>
      <c r="C125" s="10"/>
      <c r="D125" s="11"/>
      <c r="E125" s="11"/>
      <c r="F125" s="11"/>
      <c r="G125" s="66" t="s">
        <v>115</v>
      </c>
      <c r="H125" s="67">
        <v>1792</v>
      </c>
      <c r="I125" s="68">
        <v>1882.8989017570293</v>
      </c>
    </row>
    <row r="126" spans="2:9">
      <c r="B126" s="66" t="s">
        <v>217</v>
      </c>
      <c r="C126" s="10"/>
      <c r="D126" s="11"/>
      <c r="E126" s="11"/>
      <c r="F126" s="11"/>
      <c r="G126" s="66" t="s">
        <v>115</v>
      </c>
      <c r="H126" s="67">
        <v>1746</v>
      </c>
      <c r="I126" s="68">
        <v>1768.4977158384622</v>
      </c>
    </row>
    <row r="127" spans="2:9">
      <c r="B127" s="66" t="s">
        <v>218</v>
      </c>
      <c r="C127" s="10"/>
      <c r="D127" s="11"/>
      <c r="E127" s="11"/>
      <c r="F127" s="11"/>
      <c r="G127" s="66" t="s">
        <v>115</v>
      </c>
      <c r="H127" s="67">
        <v>1084</v>
      </c>
      <c r="I127" s="68">
        <v>1136.426768737507</v>
      </c>
    </row>
    <row r="128" spans="2:9">
      <c r="B128" s="66" t="s">
        <v>219</v>
      </c>
      <c r="C128" s="10"/>
      <c r="D128" s="11"/>
      <c r="E128" s="11"/>
      <c r="F128" s="11"/>
      <c r="G128" s="66" t="s">
        <v>115</v>
      </c>
      <c r="H128" s="67">
        <v>1168</v>
      </c>
      <c r="I128" s="68">
        <v>1228.7020898729736</v>
      </c>
    </row>
    <row r="129" spans="2:9">
      <c r="B129" s="66" t="s">
        <v>220</v>
      </c>
      <c r="C129" s="10"/>
      <c r="D129" s="11"/>
      <c r="E129" s="11"/>
      <c r="F129" s="11"/>
      <c r="G129" s="66" t="s">
        <v>115</v>
      </c>
      <c r="H129" s="67">
        <v>1251</v>
      </c>
      <c r="I129" s="68">
        <v>1342.9542937980161</v>
      </c>
    </row>
    <row r="130" spans="2:9">
      <c r="B130" s="66" t="s">
        <v>221</v>
      </c>
      <c r="C130" s="10"/>
      <c r="D130" s="11"/>
      <c r="E130" s="11"/>
      <c r="F130" s="11"/>
      <c r="G130" s="66" t="s">
        <v>117</v>
      </c>
      <c r="H130" s="67">
        <v>1906</v>
      </c>
      <c r="I130" s="68">
        <v>2088.5628053127457</v>
      </c>
    </row>
    <row r="131" spans="2:9">
      <c r="B131" s="66" t="s">
        <v>222</v>
      </c>
      <c r="C131" s="10"/>
      <c r="D131" s="11"/>
      <c r="E131" s="11"/>
      <c r="F131" s="11"/>
      <c r="G131" s="66" t="s">
        <v>117</v>
      </c>
      <c r="H131" s="67">
        <v>1337</v>
      </c>
      <c r="I131" s="68">
        <v>1414.2725652010176</v>
      </c>
    </row>
    <row r="132" spans="2:9">
      <c r="B132" s="66" t="s">
        <v>223</v>
      </c>
      <c r="C132" s="10"/>
      <c r="D132" s="11"/>
      <c r="E132" s="11"/>
      <c r="F132" s="11"/>
      <c r="G132" s="66" t="s">
        <v>117</v>
      </c>
      <c r="H132" s="67">
        <v>2423</v>
      </c>
      <c r="I132" s="68">
        <v>2515.5309948910062</v>
      </c>
    </row>
    <row r="133" spans="2:9">
      <c r="B133" s="66" t="s">
        <v>224</v>
      </c>
      <c r="C133" s="10"/>
      <c r="D133" s="11"/>
      <c r="E133" s="11"/>
      <c r="F133" s="11"/>
      <c r="G133" s="66" t="s">
        <v>117</v>
      </c>
      <c r="H133" s="67">
        <v>2636</v>
      </c>
      <c r="I133" s="68">
        <v>2756.2534359460838</v>
      </c>
    </row>
    <row r="134" spans="2:9">
      <c r="B134" s="66" t="s">
        <v>225</v>
      </c>
      <c r="C134" s="10"/>
      <c r="D134" s="11"/>
      <c r="E134" s="11"/>
      <c r="F134" s="11"/>
      <c r="G134" s="66" t="s">
        <v>119</v>
      </c>
      <c r="H134" s="67">
        <v>2503</v>
      </c>
      <c r="I134" s="68">
        <v>2612.4542654254487</v>
      </c>
    </row>
    <row r="135" spans="2:9">
      <c r="B135" s="66" t="s">
        <v>226</v>
      </c>
      <c r="C135" s="10"/>
      <c r="D135" s="11"/>
      <c r="E135" s="11"/>
      <c r="F135" s="11"/>
      <c r="G135" s="66" t="s">
        <v>119</v>
      </c>
      <c r="H135" s="67">
        <v>1254</v>
      </c>
      <c r="I135" s="68">
        <v>1301.011166135072</v>
      </c>
    </row>
    <row r="136" spans="2:9">
      <c r="B136" s="66" t="s">
        <v>227</v>
      </c>
      <c r="C136" s="10"/>
      <c r="D136" s="11"/>
      <c r="E136" s="11"/>
      <c r="F136" s="11"/>
      <c r="G136" s="66" t="s">
        <v>119</v>
      </c>
      <c r="H136" s="67">
        <v>2478</v>
      </c>
      <c r="I136" s="68">
        <v>2553.2127423322868</v>
      </c>
    </row>
    <row r="137" spans="2:9">
      <c r="B137" s="66" t="s">
        <v>228</v>
      </c>
      <c r="C137" s="10"/>
      <c r="D137" s="11"/>
      <c r="E137" s="11"/>
      <c r="F137" s="11"/>
      <c r="G137" s="66" t="s">
        <v>119</v>
      </c>
      <c r="H137" s="67">
        <v>1011</v>
      </c>
      <c r="I137" s="68">
        <v>1076.8072590800678</v>
      </c>
    </row>
    <row r="138" spans="2:9">
      <c r="B138" s="66" t="s">
        <v>229</v>
      </c>
      <c r="C138" s="10"/>
      <c r="D138" s="11"/>
      <c r="E138" s="11"/>
      <c r="F138" s="11"/>
      <c r="G138" s="66" t="s">
        <v>121</v>
      </c>
      <c r="H138" s="67">
        <v>1303</v>
      </c>
      <c r="I138" s="68">
        <v>1328.476709713673</v>
      </c>
    </row>
    <row r="139" spans="2:9">
      <c r="B139" s="66" t="s">
        <v>230</v>
      </c>
      <c r="C139" s="10"/>
      <c r="D139" s="11"/>
      <c r="E139" s="11"/>
      <c r="F139" s="11"/>
      <c r="G139" s="66" t="s">
        <v>121</v>
      </c>
      <c r="H139" s="67">
        <v>1165</v>
      </c>
      <c r="I139" s="68">
        <v>1218.8564701633973</v>
      </c>
    </row>
    <row r="140" spans="2:9">
      <c r="B140" s="66" t="s">
        <v>231</v>
      </c>
      <c r="C140" s="10"/>
      <c r="D140" s="11"/>
      <c r="E140" s="11"/>
      <c r="F140" s="11"/>
      <c r="G140" s="66" t="s">
        <v>121</v>
      </c>
      <c r="H140" s="67">
        <v>1794</v>
      </c>
      <c r="I140" s="68">
        <v>1927.6116204257714</v>
      </c>
    </row>
    <row r="141" spans="2:9">
      <c r="B141" s="66" t="s">
        <v>232</v>
      </c>
      <c r="C141" s="10"/>
      <c r="D141" s="11"/>
      <c r="E141" s="11"/>
      <c r="F141" s="11"/>
      <c r="G141" s="66" t="s">
        <v>121</v>
      </c>
      <c r="H141" s="67">
        <v>2178</v>
      </c>
      <c r="I141" s="68">
        <v>2205.4532819110132</v>
      </c>
    </row>
    <row r="142" spans="2:9">
      <c r="B142" s="66" t="s">
        <v>233</v>
      </c>
      <c r="C142" s="10"/>
      <c r="D142" s="11"/>
      <c r="E142" s="11"/>
      <c r="F142" s="11"/>
      <c r="G142" s="66" t="s">
        <v>121</v>
      </c>
      <c r="H142" s="67">
        <v>822</v>
      </c>
      <c r="I142" s="68">
        <v>896.72329969711973</v>
      </c>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Newcastle Upon Tyne</TermName>
          <TermId xmlns="http://schemas.microsoft.com/office/infopath/2007/PartnerControls">e4f04aa6-7271-4bd1-877d-08ea60edbe44</TermId>
        </TermInfo>
      </Terms>
    </d08e702f979e48d3863205ea645082c2>
    <TaxCatchAll xmlns="07a766d4-cf60-4260-9f49-242aaa07e1bd">
      <Value>197</Value>
    </TaxCatchAll>
    <lcf76f155ced4ddcb4097134ff3c332f xmlns="40360065-0b09-451c-8d56-76d123685e1e">
      <Terms xmlns="http://schemas.microsoft.com/office/infopath/2007/PartnerControls"/>
    </lcf76f155ced4ddcb4097134ff3c332f>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5B9F93A2E8A8BF4DAA23D451AD412DC5" ma:contentTypeVersion="8" ma:contentTypeDescription="Parent Document Content Type for all review documents" ma:contentTypeScope="" ma:versionID="0c1058ccd72601dcea9b5f67d1ef6d9d">
  <xsd:schema xmlns:xsd="http://www.w3.org/2001/XMLSchema" xmlns:xs="http://www.w3.org/2001/XMLSchema" xmlns:p="http://schemas.microsoft.com/office/2006/metadata/properties" xmlns:ns1="http://schemas.microsoft.com/sharepoint/v3" xmlns:ns2="07a766d4-cf60-4260-9f49-242aaa07e1bd" xmlns:ns3="d23c6157-5623-4293-b83e-785d6ba7de2d" xmlns:ns4="40360065-0b09-451c-8d56-76d123685e1e" targetNamespace="http://schemas.microsoft.com/office/2006/metadata/properties" ma:root="true" ma:fieldsID="d52768d1adb17f48d85f8a060bf3e614" ns1:_="" ns2:_="" ns3:_="" ns4:_="">
    <xsd:import namespace="http://schemas.microsoft.com/sharepoint/v3"/>
    <xsd:import namespace="07a766d4-cf60-4260-9f49-242aaa07e1bd"/>
    <xsd:import namespace="d23c6157-5623-4293-b83e-785d6ba7de2d"/>
    <xsd:import namespace="40360065-0b09-451c-8d56-76d123685e1e"/>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40360065-0b09-451c-8d56-76d123685e1e"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D51797B4-50C8-4795-BE50-F0FD16468BDF}"/>
</file>

<file path=customXml/itemProps2.xml><?xml version="1.0" encoding="utf-8"?>
<ds:datastoreItem xmlns:ds="http://schemas.openxmlformats.org/officeDocument/2006/customXml" ds:itemID="{10DE7959-9545-4827-A93A-057552686A7B}"/>
</file>

<file path=customXml/itemProps3.xml><?xml version="1.0" encoding="utf-8"?>
<ds:datastoreItem xmlns:ds="http://schemas.openxmlformats.org/officeDocument/2006/customXml" ds:itemID="{255B7FDA-1106-4372-997E-8FE17782560C}"/>
</file>

<file path=customXml/itemProps4.xml><?xml version="1.0" encoding="utf-8"?>
<ds:datastoreItem xmlns:ds="http://schemas.openxmlformats.org/officeDocument/2006/customXml" ds:itemID="{77BAC0C3-7CB7-4C3D-8C63-B3C372721FBD}"/>
</file>

<file path=customXml/itemProps5.xml><?xml version="1.0" encoding="utf-8"?>
<ds:datastoreItem xmlns:ds="http://schemas.openxmlformats.org/officeDocument/2006/customXml" ds:itemID="{28BA6208-BE5F-4E36-B97E-0D066E02BBC6}"/>
</file>

<file path=customXml/itemProps6.xml><?xml version="1.0" encoding="utf-8"?>
<ds:datastoreItem xmlns:ds="http://schemas.openxmlformats.org/officeDocument/2006/customXml" ds:itemID="{4C1DE274-EFF0-4630-B066-493C6358DED3}"/>
</file>

<file path=customXml/itemProps7.xml><?xml version="1.0" encoding="utf-8"?>
<ds:datastoreItem xmlns:ds="http://schemas.openxmlformats.org/officeDocument/2006/customXml" ds:itemID="{E7812C5B-2F3C-471C-8BFF-0E2AF8505D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2024-01-16T15:21:50Z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0x010100E7BD6A8A66F7CB4BBA2B02F0531791BE0026A9A75CCCA16F4693F1FE45F71519DE005B9F93A2E8A8BF4DAA23D451AD412DC5</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197;#Newcastle Upon Tyne|e4f04aa6-7271-4bd1-877d-08ea60edbe44</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