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1"/>
  <workbookPr defaultThemeVersion="166925"/>
  <mc:AlternateContent xmlns:mc="http://schemas.openxmlformats.org/markup-compatibility/2006">
    <mc:Choice Requires="x15">
      <x15ac:absPath xmlns:x15ac="http://schemas.microsoft.com/office/spreadsheetml/2010/11/ac" url="https://lgbce.sharepoint.com/sites/ReviewSystem/North west leicestershire/Review Documents/Review/0.5 Electoral Data/"/>
    </mc:Choice>
  </mc:AlternateContent>
  <xr:revisionPtr revIDLastSave="0" documentId="8_{3C0A5FAC-E516-40EA-A003-62047213F6DB}" xr6:coauthVersionLast="47" xr6:coauthVersionMax="47" xr10:uidLastSave="{00000000-0000-0000-0000-000000000000}"/>
  <bookViews>
    <workbookView xWindow="-120" yWindow="-120" windowWidth="29040" windowHeight="15720" firstSheet="1" activeTab="1" xr2:uid="{00000000-000D-0000-FFFF-FFFF00000000}"/>
  </bookViews>
  <sheets>
    <sheet name="Read me!" sheetId="6" r:id="rId1"/>
    <sheet name="Electoral data" sheetId="7" r:id="rId2"/>
  </sheets>
  <definedNames>
    <definedName name="_xlnm._FilterDatabase" localSheetId="1" hidden="1">'Electoral data'!$B$12:$I$88</definedName>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7" l="1"/>
  <c r="L5" i="7"/>
  <c r="M5"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13" i="7"/>
  <c r="N51" i="7" l="1"/>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4" i="7"/>
  <c r="L6" i="7"/>
  <c r="N43" i="7" s="1"/>
  <c r="M6" i="7"/>
  <c r="P50" i="7" s="1"/>
  <c r="N48" i="7" l="1"/>
  <c r="N39" i="7"/>
  <c r="N35" i="7"/>
  <c r="N31" i="7"/>
  <c r="N25" i="7"/>
  <c r="N29" i="7"/>
  <c r="N44" i="7"/>
  <c r="N22" i="7"/>
  <c r="N15" i="7"/>
  <c r="N47" i="7"/>
  <c r="N23" i="7"/>
  <c r="N13" i="7"/>
  <c r="N46" i="7"/>
  <c r="N14" i="7"/>
  <c r="N20" i="7"/>
  <c r="N27" i="7"/>
  <c r="N41" i="7"/>
  <c r="N37" i="7"/>
  <c r="N33" i="7"/>
  <c r="N28" i="7"/>
  <c r="N17" i="7"/>
  <c r="N38" i="7"/>
  <c r="N50" i="7"/>
  <c r="N45" i="7"/>
  <c r="N16" i="7"/>
  <c r="N42" i="7"/>
  <c r="N34" i="7"/>
  <c r="N21" i="7"/>
  <c r="N30" i="7"/>
  <c r="N19" i="7"/>
  <c r="N49" i="7"/>
  <c r="N18" i="7"/>
  <c r="N40" i="7"/>
  <c r="N36" i="7"/>
  <c r="N32" i="7"/>
  <c r="N24" i="7"/>
  <c r="P13" i="7"/>
  <c r="P22" i="7"/>
  <c r="P23" i="7"/>
  <c r="P24" i="7"/>
  <c r="P15" i="7"/>
  <c r="P30" i="7"/>
  <c r="P31" i="7"/>
  <c r="P32" i="7"/>
  <c r="P33" i="7"/>
  <c r="P34" i="7"/>
  <c r="P35" i="7"/>
  <c r="P36" i="7"/>
  <c r="P37" i="7"/>
  <c r="P38" i="7"/>
  <c r="P39" i="7"/>
  <c r="P40" i="7"/>
  <c r="P41" i="7"/>
  <c r="P42" i="7"/>
  <c r="P43" i="7"/>
  <c r="P44" i="7"/>
  <c r="P45" i="7"/>
  <c r="P46" i="7"/>
  <c r="P47" i="7"/>
  <c r="P48" i="7"/>
  <c r="P49" i="7"/>
  <c r="P26" i="7"/>
  <c r="P27" i="7"/>
  <c r="P25" i="7"/>
  <c r="N26" i="7"/>
  <c r="P18" i="7"/>
  <c r="P20" i="7"/>
  <c r="P21" i="7"/>
  <c r="P19" i="7"/>
  <c r="P17" i="7"/>
  <c r="P14" i="7"/>
  <c r="P29" i="7"/>
  <c r="P28" i="7"/>
  <c r="P16" i="7"/>
</calcChain>
</file>

<file path=xl/sharedStrings.xml><?xml version="1.0" encoding="utf-8"?>
<sst xmlns="http://schemas.openxmlformats.org/spreadsheetml/2006/main" count="439" uniqueCount="273">
  <si>
    <t>LGBCE Review Officer</t>
  </si>
  <si>
    <t>Name:</t>
  </si>
  <si>
    <t>Jonathan Ashby</t>
  </si>
  <si>
    <t>Email:</t>
  </si>
  <si>
    <t>jonathan.ashby@lgbce.org.uk</t>
  </si>
  <si>
    <t>Telephone:</t>
  </si>
  <si>
    <t>0300 500 1274</t>
  </si>
  <si>
    <t>Address:</t>
  </si>
  <si>
    <t>The Local Government Boundary Commission for England, 1st Floor, Windsor House, SW1H 0TL</t>
  </si>
  <si>
    <t>Council Contact</t>
  </si>
  <si>
    <t>Clare Hammond</t>
  </si>
  <si>
    <t>claire.hammond@nwleicestershire.gov.uk</t>
  </si>
  <si>
    <t>01530 454529</t>
  </si>
  <si>
    <t>North West Leicestershire District Council, PO Box 11051, Coalville, LE67 0FW</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</si>
  <si>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</si>
  <si>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</si>
  <si>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</si>
  <si>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</si>
  <si>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</si>
  <si>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</si>
  <si>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</si>
  <si>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</si>
  <si>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</si>
  <si>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</si>
  <si>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</si>
  <si>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</si>
  <si>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</si>
  <si>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</si>
  <si>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</si>
  <si>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</si>
  <si>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</si>
  <si>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</si>
  <si>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North West Leicestershire</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</si>
  <si>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</si>
  <si>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</si>
  <si>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</si>
  <si>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</si>
  <si>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</si>
  <si>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</si>
  <si>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</si>
  <si>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</si>
  <si>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</si>
  <si>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</si>
  <si>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</si>
  <si>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</si>
  <si>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</si>
  <si>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</si>
  <si>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</si>
  <si>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</si>
  <si>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</si>
  <si>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</si>
  <si>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</si>
  <si>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</si>
  <si>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</si>
  <si>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</si>
  <si>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</si>
  <si>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</si>
  <si>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2023</t>
  </si>
  <si>
    <t>Electorate 2030</t>
  </si>
  <si>
    <t>Name of ward</t>
  </si>
  <si>
    <t>Number of cllrs per ward</t>
  </si>
  <si>
    <t>Variance 2023</t>
  </si>
  <si>
    <t>Variance 2030</t>
  </si>
  <si>
    <t>ABA</t>
  </si>
  <si>
    <t>Appleby Magna</t>
  </si>
  <si>
    <t>Appleby Magna PC</t>
  </si>
  <si>
    <t>Appleby</t>
  </si>
  <si>
    <t>AWA</t>
  </si>
  <si>
    <t>Moira</t>
  </si>
  <si>
    <t>Ashby Woulds TC</t>
  </si>
  <si>
    <t>Moira Ward</t>
  </si>
  <si>
    <t>Ashby Woulds</t>
  </si>
  <si>
    <t>Ashby Castle</t>
  </si>
  <si>
    <t>AWB</t>
  </si>
  <si>
    <t>Albert Village</t>
  </si>
  <si>
    <t>Albert Village Ward</t>
  </si>
  <si>
    <t>Ashby Holywell</t>
  </si>
  <si>
    <t>BLB</t>
  </si>
  <si>
    <t>Norris Hill Ward</t>
  </si>
  <si>
    <t>Blackfordby</t>
  </si>
  <si>
    <t>Ashby Ivanhoe</t>
  </si>
  <si>
    <t>BLC</t>
  </si>
  <si>
    <t>Woodville</t>
  </si>
  <si>
    <t>Ashby Money Hill</t>
  </si>
  <si>
    <t>AC</t>
  </si>
  <si>
    <t>Ashby-de-la-Zouch</t>
  </si>
  <si>
    <t>Ashby-de-la-Zouch TC</t>
  </si>
  <si>
    <t>Castle Ward</t>
  </si>
  <si>
    <t>Ashby Willesley</t>
  </si>
  <si>
    <t>AHA</t>
  </si>
  <si>
    <t>Holywell Ward</t>
  </si>
  <si>
    <t>AHB</t>
  </si>
  <si>
    <t>Bardon</t>
  </si>
  <si>
    <t>AIA</t>
  </si>
  <si>
    <t>Ivanhoe Ward</t>
  </si>
  <si>
    <t>AIB</t>
  </si>
  <si>
    <t>Broom Leys</t>
  </si>
  <si>
    <t>AM</t>
  </si>
  <si>
    <t>Money Hill Ward</t>
  </si>
  <si>
    <t>Castle Donington Castle</t>
  </si>
  <si>
    <t>ASA</t>
  </si>
  <si>
    <t>Ashby Willesley Ward</t>
  </si>
  <si>
    <t>Castle Donington Central</t>
  </si>
  <si>
    <t>ASB</t>
  </si>
  <si>
    <t>Castle Donington Park</t>
  </si>
  <si>
    <t>BLA</t>
  </si>
  <si>
    <t>Blackfordby Ward</t>
  </si>
  <si>
    <t>Castle Rock</t>
  </si>
  <si>
    <t>LDC</t>
  </si>
  <si>
    <t>Belton</t>
  </si>
  <si>
    <t>Long Whatton &amp; Diseworth</t>
  </si>
  <si>
    <t>Coalville East</t>
  </si>
  <si>
    <t>WBF</t>
  </si>
  <si>
    <t>Breedon-on-the-Hill</t>
  </si>
  <si>
    <t>Breedon on the Hill PC</t>
  </si>
  <si>
    <t>Worthington &amp; Breedon</t>
  </si>
  <si>
    <t>Coalville West</t>
  </si>
  <si>
    <t>CA</t>
  </si>
  <si>
    <t xml:space="preserve">Castle Donington </t>
  </si>
  <si>
    <t>Castle Donington PC</t>
  </si>
  <si>
    <t>Daleacre Hill</t>
  </si>
  <si>
    <t>CE</t>
  </si>
  <si>
    <t>Central Ward</t>
  </si>
  <si>
    <t>Ellistown &amp; Battleflat</t>
  </si>
  <si>
    <t>CP</t>
  </si>
  <si>
    <t>Park Ward</t>
  </si>
  <si>
    <t>Greenhill</t>
  </si>
  <si>
    <t>CRA</t>
  </si>
  <si>
    <t>Charley</t>
  </si>
  <si>
    <t>Charley PC</t>
  </si>
  <si>
    <t>Hermitage</t>
  </si>
  <si>
    <t>VAB</t>
  </si>
  <si>
    <t>Coleorton</t>
  </si>
  <si>
    <t>Coleorton PC</t>
  </si>
  <si>
    <t>South Ward</t>
  </si>
  <si>
    <t>Valley</t>
  </si>
  <si>
    <t>Holly Hayes</t>
  </si>
  <si>
    <t>WBC</t>
  </si>
  <si>
    <t>North Ward</t>
  </si>
  <si>
    <t>Hugglescote St. John's</t>
  </si>
  <si>
    <t>EB</t>
  </si>
  <si>
    <t>Ellistown</t>
  </si>
  <si>
    <t>Ellistown and Battleflat PC</t>
  </si>
  <si>
    <t>Hugglescote St. Mary's</t>
  </si>
  <si>
    <t>SEA</t>
  </si>
  <si>
    <t>Heather</t>
  </si>
  <si>
    <t>Heather PC</t>
  </si>
  <si>
    <t>Sence Valley</t>
  </si>
  <si>
    <t>Ibstock East</t>
  </si>
  <si>
    <t>HJ</t>
  </si>
  <si>
    <t>Hugglescote</t>
  </si>
  <si>
    <t>Hugglescote &amp; Donington le Heath PC</t>
  </si>
  <si>
    <t>St John's Ward</t>
  </si>
  <si>
    <t>Ibstock West</t>
  </si>
  <si>
    <t>HMA</t>
  </si>
  <si>
    <t>St Mary's Ward</t>
  </si>
  <si>
    <t>Kegworth</t>
  </si>
  <si>
    <t>HMB</t>
  </si>
  <si>
    <t>IEA</t>
  </si>
  <si>
    <t>Ibstock</t>
  </si>
  <si>
    <t>Ibstock PC</t>
  </si>
  <si>
    <t>East Ward</t>
  </si>
  <si>
    <t>Measham North</t>
  </si>
  <si>
    <t>IEB</t>
  </si>
  <si>
    <t>Ellistown &amp; Battram Ward</t>
  </si>
  <si>
    <t>Measham South</t>
  </si>
  <si>
    <t>IW</t>
  </si>
  <si>
    <t>West Ward</t>
  </si>
  <si>
    <t>Oakthorpe &amp; Donisthorpe</t>
  </si>
  <si>
    <t>SEB</t>
  </si>
  <si>
    <t>Ravenstone &amp; Packington</t>
  </si>
  <si>
    <t>DHA</t>
  </si>
  <si>
    <t>Kegworth PC</t>
  </si>
  <si>
    <t>KE</t>
  </si>
  <si>
    <t>Snibston North</t>
  </si>
  <si>
    <t>DHB</t>
  </si>
  <si>
    <t>Lockington</t>
  </si>
  <si>
    <t>Lockington &amp; Hemington PC</t>
  </si>
  <si>
    <t>Lockington Ward</t>
  </si>
  <si>
    <t>Snibston South</t>
  </si>
  <si>
    <t>DHC</t>
  </si>
  <si>
    <t>Hemington</t>
  </si>
  <si>
    <t>Hemington Ward</t>
  </si>
  <si>
    <t>Thornborough</t>
  </si>
  <si>
    <t>LDA</t>
  </si>
  <si>
    <t>Long Whatton</t>
  </si>
  <si>
    <t>Long Whatton &amp; Diseworth PC</t>
  </si>
  <si>
    <t>Long Whatton Ward</t>
  </si>
  <si>
    <t>Thringstone</t>
  </si>
  <si>
    <t>LDB</t>
  </si>
  <si>
    <t>Diseworth</t>
  </si>
  <si>
    <t>Diseworth Ward</t>
  </si>
  <si>
    <t>MN</t>
  </si>
  <si>
    <t>Measham</t>
  </si>
  <si>
    <t>Measham PC</t>
  </si>
  <si>
    <t>Measham North Ward</t>
  </si>
  <si>
    <t>MS</t>
  </si>
  <si>
    <t>Measham South Ward</t>
  </si>
  <si>
    <t>ODA</t>
  </si>
  <si>
    <t>Donisthorpe</t>
  </si>
  <si>
    <t>Oakthorpe, Donisthorpe &amp; Acresford PC</t>
  </si>
  <si>
    <t>ODB</t>
  </si>
  <si>
    <t>Acresford</t>
  </si>
  <si>
    <t>ODC</t>
  </si>
  <si>
    <t>Oakthorpe</t>
  </si>
  <si>
    <t>VAC</t>
  </si>
  <si>
    <t>Osgathorpe</t>
  </si>
  <si>
    <t>Osgathorpe PC</t>
  </si>
  <si>
    <t>RPB</t>
  </si>
  <si>
    <t>Packington</t>
  </si>
  <si>
    <t>Packington PC</t>
  </si>
  <si>
    <t>RPA</t>
  </si>
  <si>
    <t>Ravenstone</t>
  </si>
  <si>
    <t>Ravenstone with Snibston PC</t>
  </si>
  <si>
    <t>Ravenstone Ward</t>
  </si>
  <si>
    <t>SNB</t>
  </si>
  <si>
    <t>The Limes Ward</t>
  </si>
  <si>
    <t>ABD</t>
  </si>
  <si>
    <t>Snarestone</t>
  </si>
  <si>
    <t>Snarestone PC</t>
  </si>
  <si>
    <t>VAA</t>
  </si>
  <si>
    <t>Swannington</t>
  </si>
  <si>
    <t>Swannington PC</t>
  </si>
  <si>
    <t>ABE</t>
  </si>
  <si>
    <t>Swepstone</t>
  </si>
  <si>
    <t>Sweptone and Newton Burgoland PC</t>
  </si>
  <si>
    <t>ABF</t>
  </si>
  <si>
    <t>Newton Burgoland</t>
  </si>
  <si>
    <t>BRA</t>
  </si>
  <si>
    <t>Whitwick</t>
  </si>
  <si>
    <t>Whitwick PC</t>
  </si>
  <si>
    <t>Broom Leys Ward</t>
  </si>
  <si>
    <t>HE</t>
  </si>
  <si>
    <t>Hermitage Ward</t>
  </si>
  <si>
    <t>HH</t>
  </si>
  <si>
    <t>Holly Hayes Ward</t>
  </si>
  <si>
    <t>TBA</t>
  </si>
  <si>
    <t>Thornborough Ward</t>
  </si>
  <si>
    <t>TBB</t>
  </si>
  <si>
    <t>WBA</t>
  </si>
  <si>
    <t>Worthington</t>
  </si>
  <si>
    <t>Worthington PC</t>
  </si>
  <si>
    <t>Worthington Ward</t>
  </si>
  <si>
    <t>WBB</t>
  </si>
  <si>
    <t>Newbold</t>
  </si>
  <si>
    <t>Newbold Ward</t>
  </si>
  <si>
    <t>WBG</t>
  </si>
  <si>
    <t>Griffydam</t>
  </si>
  <si>
    <t>Griffydam Ward</t>
  </si>
  <si>
    <t>ABB</t>
  </si>
  <si>
    <t>Chilcote</t>
  </si>
  <si>
    <t>ABC</t>
  </si>
  <si>
    <t>Stretton-en-le-Field</t>
  </si>
  <si>
    <t>BAA</t>
  </si>
  <si>
    <t>BAB</t>
  </si>
  <si>
    <t>Coalville</t>
  </si>
  <si>
    <t>BRB</t>
  </si>
  <si>
    <t>BRC</t>
  </si>
  <si>
    <t>CRB</t>
  </si>
  <si>
    <t>CTA</t>
  </si>
  <si>
    <t>CTB</t>
  </si>
  <si>
    <t>CWA</t>
  </si>
  <si>
    <t>CWB</t>
  </si>
  <si>
    <t>GR</t>
  </si>
  <si>
    <t>RPC</t>
  </si>
  <si>
    <t>Normanton le Heath</t>
  </si>
  <si>
    <t>SNA</t>
  </si>
  <si>
    <t>SS</t>
  </si>
  <si>
    <t>TS</t>
  </si>
  <si>
    <t>WBD</t>
  </si>
  <si>
    <t>Staunton Harold</t>
  </si>
  <si>
    <t>WBE</t>
  </si>
  <si>
    <t>Isley cum Langley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</si>
</sst>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6">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b/>
      <sz val="12"/>
      <name val="Arial"/>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3">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4" applyNumberFormat="0" applyAlignment="0" applyProtection="0"/>
    <xf numFmtId="0" fontId="21" fillId="30" borderId="15"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6"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17" applyNumberFormat="0" applyFill="0" applyAlignment="0" applyProtection="0"/>
    <xf numFmtId="0" fontId="2" fillId="0" borderId="0" applyNumberFormat="0" applyFont="0" applyFill="0" applyAlignment="0" applyProtection="0"/>
    <xf numFmtId="0" fontId="26" fillId="0" borderId="18"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4" applyNumberFormat="0" applyAlignment="0" applyProtection="0"/>
    <xf numFmtId="0" fontId="28" fillId="0" borderId="19"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0" applyNumberFormat="0" applyFont="0" applyAlignment="0" applyProtection="0"/>
    <xf numFmtId="0" fontId="30" fillId="29" borderId="21"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2"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69">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3" xfId="0" applyFill="1" applyBorder="1" applyAlignment="1">
      <alignment vertical="center"/>
    </xf>
    <xf numFmtId="0" fontId="0" fillId="3" borderId="4"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5"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4"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7" xfId="0" applyFont="1" applyFill="1" applyBorder="1" applyAlignment="1">
      <alignment horizontal="right" vertical="center"/>
    </xf>
    <xf numFmtId="0" fontId="0" fillId="3" borderId="9" xfId="0" applyFill="1" applyBorder="1" applyAlignment="1">
      <alignment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0" fontId="34" fillId="0" borderId="0" xfId="47" applyFont="1" applyAlignment="1">
      <alignment horizontal="center" vertical="center"/>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6"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8" xfId="0" applyFont="1" applyFill="1" applyBorder="1" applyAlignment="1">
      <alignment vertical="center" wrapText="1"/>
    </xf>
    <xf numFmtId="0" fontId="2" fillId="3" borderId="4" xfId="0" applyFont="1" applyFill="1" applyBorder="1" applyAlignment="1">
      <alignment vertical="center" wrapText="1"/>
    </xf>
    <xf numFmtId="0" fontId="2" fillId="3" borderId="9" xfId="0" applyFont="1" applyFill="1" applyBorder="1" applyAlignment="1">
      <alignment vertical="center" wrapText="1"/>
    </xf>
    <xf numFmtId="0" fontId="2" fillId="0" borderId="0" xfId="0" applyFont="1" applyAlignment="1" applyProtection="1">
      <alignment vertical="center" wrapText="1"/>
      <protection locked="0"/>
    </xf>
    <xf numFmtId="0" fontId="2" fillId="3" borderId="3" xfId="0" applyFont="1" applyFill="1" applyBorder="1" applyAlignment="1">
      <alignment vertical="center" wrapText="1"/>
    </xf>
    <xf numFmtId="1" fontId="2" fillId="3" borderId="0" xfId="0" applyNumberFormat="1" applyFont="1" applyFill="1" applyAlignment="1">
      <alignment vertical="center" wrapText="1"/>
    </xf>
    <xf numFmtId="1" fontId="3" fillId="0" borderId="0" xfId="0" applyNumberFormat="1" applyFont="1" applyAlignment="1" applyProtection="1">
      <alignment horizontal="center" vertical="center"/>
      <protection locked="0"/>
    </xf>
    <xf numFmtId="0" fontId="2" fillId="0" borderId="0" xfId="0" applyFont="1" applyAlignment="1" applyProtection="1">
      <alignment vertical="center"/>
      <protection locked="0"/>
    </xf>
    <xf numFmtId="0" fontId="35"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3" fontId="0" fillId="3" borderId="0" xfId="0" applyNumberFormat="1" applyFill="1" applyAlignment="1">
      <alignment horizontal="center" vertical="center"/>
    </xf>
    <xf numFmtId="0" fontId="3" fillId="0" borderId="3" xfId="0" applyFont="1" applyBorder="1" applyAlignment="1" applyProtection="1">
      <alignment horizontal="center" vertical="center"/>
      <protection locked="0"/>
    </xf>
    <xf numFmtId="1" fontId="3" fillId="0" borderId="4" xfId="0" applyNumberFormat="1" applyFont="1" applyBorder="1" applyAlignment="1" applyProtection="1">
      <alignment horizontal="center" vertical="center"/>
      <protection locked="0"/>
    </xf>
    <xf numFmtId="0" fontId="2" fillId="3" borderId="0" xfId="0" applyFont="1" applyFill="1" applyAlignment="1">
      <alignment horizontal="left"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5"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aire.hammond@nwleicestershire.gov.uk" TargetMode="External"/><Relationship Id="rId1" Type="http://schemas.openxmlformats.org/officeDocument/2006/relationships/hyperlink" Target="mailto:jonathan.ashby@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topLeftCell="A13" workbookViewId="0">
      <selection activeCell="F18" sqref="F18"/>
    </sheetView>
  </sheetViews>
  <sheetFormatPr defaultColWidth="8.88671875" defaultRowHeight="15"/>
  <cols>
    <col min="1" max="2" width="8.88671875" style="1"/>
    <col min="3" max="3" width="75.33203125" style="1" customWidth="1"/>
    <col min="4" max="16384" width="8.88671875" style="1"/>
  </cols>
  <sheetData>
    <row r="2" spans="2:3" ht="15.75">
      <c r="B2" s="43" t="s">
        <v>0</v>
      </c>
    </row>
    <row r="3" spans="2:3">
      <c r="B3" s="18" t="s">
        <v>1</v>
      </c>
      <c r="C3" s="20" t="s">
        <v>2</v>
      </c>
    </row>
    <row r="4" spans="2:3">
      <c r="B4" s="18" t="s">
        <v>3</v>
      </c>
      <c r="C4" s="35" t="s">
        <v>4</v>
      </c>
    </row>
    <row r="5" spans="2:3">
      <c r="B5" s="18" t="s">
        <v>5</v>
      </c>
      <c r="C5" s="20" t="s">
        <v>6</v>
      </c>
    </row>
    <row r="6" spans="2:3" ht="18" customHeight="1">
      <c r="B6" s="18" t="s">
        <v>7</v>
      </c>
      <c r="C6" s="41" t="s">
        <v>8</v>
      </c>
    </row>
    <row r="9" spans="2:3" ht="15.75">
      <c r="B9" s="43" t="s">
        <v>9</v>
      </c>
    </row>
    <row r="10" spans="2:3">
      <c r="B10" s="18" t="s">
        <v>1</v>
      </c>
      <c r="C10" s="37" t="s">
        <v>10</v>
      </c>
    </row>
    <row r="11" spans="2:3">
      <c r="B11" s="18" t="s">
        <v>3</v>
      </c>
      <c r="C11" s="35" t="s">
        <v>11</v>
      </c>
    </row>
    <row r="12" spans="2:3">
      <c r="B12" s="18" t="s">
        <v>5</v>
      </c>
      <c r="C12" s="20" t="s">
        <v>12</v>
      </c>
    </row>
    <row r="13" spans="2:3">
      <c r="B13" s="18" t="s">
        <v>7</v>
      </c>
      <c r="C13" s="20" t="s">
        <v>13</v>
      </c>
    </row>
    <row r="14" spans="2:3">
      <c r="B14" s="18"/>
      <c r="C14" s="20"/>
    </row>
    <row r="15" spans="2:3" ht="15.75">
      <c r="B15" s="43" t="s">
        <v>14</v>
      </c>
    </row>
    <row r="17" spans="2:3" ht="45">
      <c r="B17" s="17" t="s">
        <v>15</v>
      </c>
      <c r="C17" s="19" t="s">
        <v>16</v>
      </c>
    </row>
    <row r="18" spans="2:3" ht="60">
      <c r="B18" s="17" t="s">
        <v>17</v>
      </c>
      <c r="C18" s="19" t="s">
        <v>18</v>
      </c>
    </row>
    <row r="19" spans="2:3" ht="60">
      <c r="B19" s="17" t="s">
        <v>19</v>
      </c>
      <c r="C19" s="19" t="s">
        <v>20</v>
      </c>
    </row>
    <row r="20" spans="2:3" ht="48" customHeight="1">
      <c r="B20" s="17" t="s">
        <v>21</v>
      </c>
      <c r="C20" s="19" t="s">
        <v>22</v>
      </c>
    </row>
    <row r="21" spans="2:3" ht="30">
      <c r="B21" s="17" t="s">
        <v>23</v>
      </c>
      <c r="C21" s="19" t="s">
        <v>24</v>
      </c>
    </row>
    <row r="22" spans="2:3" ht="103.5" customHeight="1">
      <c r="B22" s="17" t="s">
        <v>25</v>
      </c>
      <c r="C22" s="19" t="s">
        <v>26</v>
      </c>
    </row>
    <row r="23" spans="2:3" ht="15.75">
      <c r="B23" s="43" t="s">
        <v>27</v>
      </c>
    </row>
    <row r="24" spans="2:3">
      <c r="B24" s="17"/>
      <c r="C24" s="19"/>
    </row>
    <row r="25" spans="2:3" ht="58.5" customHeight="1">
      <c r="B25" s="17" t="s">
        <v>15</v>
      </c>
      <c r="C25" s="34" t="s">
        <v>28</v>
      </c>
    </row>
    <row r="26" spans="2:3" ht="60" customHeight="1">
      <c r="B26" s="17" t="s">
        <v>17</v>
      </c>
      <c r="C26" s="34" t="s">
        <v>29</v>
      </c>
    </row>
    <row r="27" spans="2:3" ht="60">
      <c r="B27" s="17" t="s">
        <v>19</v>
      </c>
      <c r="C27" s="34" t="s">
        <v>30</v>
      </c>
    </row>
    <row r="28" spans="2:3">
      <c r="C28" s="34"/>
    </row>
    <row r="29" spans="2:3">
      <c r="C29" s="34"/>
    </row>
    <row r="30" spans="2:3">
      <c r="C30" s="34"/>
    </row>
    <row r="31" spans="2:3">
      <c r="C31" s="34"/>
    </row>
    <row r="32" spans="2:3">
      <c r="C32" s="34"/>
    </row>
    <row r="33" spans="3:3">
      <c r="C33" s="34"/>
    </row>
    <row r="34" spans="3:3">
      <c r="C34" s="34"/>
    </row>
    <row r="35" spans="3:3">
      <c r="C35" s="34"/>
    </row>
    <row r="36" spans="3:3">
      <c r="C36" s="34"/>
    </row>
  </sheetData>
  <phoneticPr fontId="5" type="noConversion"/>
  <hyperlinks>
    <hyperlink ref="C4" r:id="rId1" xr:uid="{DC1BAD35-B3FD-41D5-838A-4FC613EE119D}"/>
    <hyperlink ref="C11" r:id="rId2" xr:uid="{A55F5146-A8D4-4D9E-91CE-88E6733DF7B4}"/>
  </hyperlinks>
  <pageMargins left="0.75" right="0.75" top="1" bottom="1" header="0.5" footer="0.5"/>
  <pageSetup paperSize="8" scale="75"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92"/>
  <sheetViews>
    <sheetView tabSelected="1" topLeftCell="A39" zoomScale="70" zoomScaleNormal="70" workbookViewId="0">
      <selection activeCell="D12" sqref="D12"/>
    </sheetView>
  </sheetViews>
  <sheetFormatPr defaultColWidth="8.88671875" defaultRowHeight="15"/>
  <cols>
    <col min="1" max="1" width="2.77734375" style="6" customWidth="1"/>
    <col min="2" max="2" width="9.88671875" style="7" customWidth="1"/>
    <col min="3" max="3" width="23" style="5" customWidth="1"/>
    <col min="4" max="4" width="33.88671875" style="5" bestFit="1" customWidth="1"/>
    <col min="5" max="6" width="23" style="5" customWidth="1"/>
    <col min="7" max="7" width="23.77734375" style="5" customWidth="1"/>
    <col min="8" max="8" width="12.21875" style="7" customWidth="1"/>
    <col min="9" max="9" width="12.21875" style="13" customWidth="1"/>
    <col min="10" max="10" width="2.77734375" style="6" customWidth="1"/>
    <col min="11" max="11" width="25.77734375" style="6" customWidth="1"/>
    <col min="12" max="12" width="12.88671875" style="7" customWidth="1"/>
    <col min="13" max="13" width="27.109375" style="7" customWidth="1"/>
    <col min="14" max="15" width="12.88671875" style="7" customWidth="1"/>
    <col min="16" max="16" width="14.5546875" style="7" customWidth="1"/>
    <col min="17" max="16384" width="8.88671875" style="6"/>
  </cols>
  <sheetData>
    <row r="2" spans="1:20" s="21" customFormat="1" ht="18.75">
      <c r="B2" s="23" t="s">
        <v>31</v>
      </c>
      <c r="C2" s="23"/>
      <c r="D2" s="23"/>
      <c r="E2" s="23"/>
      <c r="F2" s="23"/>
      <c r="G2" s="23"/>
      <c r="H2" s="22"/>
      <c r="I2" s="24"/>
      <c r="L2" s="22"/>
      <c r="M2" s="22"/>
      <c r="N2" s="22"/>
      <c r="O2" s="22"/>
      <c r="P2" s="22"/>
    </row>
    <row r="3" spans="1:20" s="25" customFormat="1" ht="15.75">
      <c r="A3" s="44"/>
      <c r="B3" s="40" t="s">
        <v>32</v>
      </c>
      <c r="C3" s="40"/>
      <c r="D3" s="40"/>
      <c r="E3" s="40"/>
      <c r="F3" s="40"/>
      <c r="G3" s="33"/>
      <c r="H3" s="45"/>
      <c r="I3" s="45"/>
      <c r="J3" s="44"/>
      <c r="K3" s="28" t="s">
        <v>33</v>
      </c>
      <c r="L3" s="46">
        <v>2023</v>
      </c>
      <c r="M3" s="46">
        <v>2030</v>
      </c>
      <c r="N3" s="47"/>
      <c r="O3" s="47"/>
      <c r="P3" s="47"/>
      <c r="Q3" s="44"/>
      <c r="R3" s="44"/>
      <c r="S3" s="44"/>
      <c r="T3" s="44"/>
    </row>
    <row r="4" spans="1:20" s="25" customFormat="1" ht="15" customHeight="1">
      <c r="A4" s="44"/>
      <c r="B4" s="64" t="s">
        <v>34</v>
      </c>
      <c r="C4" s="64"/>
      <c r="D4" s="64"/>
      <c r="E4" s="64"/>
      <c r="F4" s="64"/>
      <c r="G4" s="44"/>
      <c r="H4" s="44"/>
      <c r="I4" s="44"/>
      <c r="J4" s="44"/>
      <c r="K4" s="26" t="s">
        <v>35</v>
      </c>
      <c r="L4" s="27">
        <f>SUM(L13:L90)</f>
        <v>38</v>
      </c>
      <c r="M4" s="27">
        <f>SUM(L13:L90)</f>
        <v>38</v>
      </c>
      <c r="N4" s="47"/>
      <c r="O4" s="47"/>
      <c r="P4" s="47"/>
      <c r="Q4" s="44"/>
      <c r="R4" s="44"/>
      <c r="S4" s="44"/>
      <c r="T4" s="44"/>
    </row>
    <row r="5" spans="1:20" s="25" customFormat="1" ht="15" customHeight="1">
      <c r="A5" s="44"/>
      <c r="B5" s="64"/>
      <c r="C5" s="64"/>
      <c r="D5" s="64"/>
      <c r="E5" s="64"/>
      <c r="F5" s="64"/>
      <c r="G5" s="32"/>
      <c r="H5" s="27"/>
      <c r="I5" s="27"/>
      <c r="J5" s="44"/>
      <c r="K5" s="26" t="s">
        <v>36</v>
      </c>
      <c r="L5" s="27">
        <f>SUM(H13:H500)</f>
        <v>82167</v>
      </c>
      <c r="M5" s="27">
        <f>SUM(I13:I500)</f>
        <v>91094</v>
      </c>
      <c r="N5" s="47"/>
      <c r="O5" s="47"/>
      <c r="P5" s="47"/>
      <c r="Q5" s="44"/>
      <c r="R5" s="44"/>
      <c r="S5" s="44"/>
      <c r="T5" s="44"/>
    </row>
    <row r="6" spans="1:20" s="25" customFormat="1" ht="15.75" customHeight="1">
      <c r="A6" s="44"/>
      <c r="B6" s="64"/>
      <c r="C6" s="64"/>
      <c r="D6" s="64"/>
      <c r="E6" s="64"/>
      <c r="F6" s="64"/>
      <c r="G6" s="44"/>
      <c r="H6" s="44"/>
      <c r="I6" s="44"/>
      <c r="J6" s="44"/>
      <c r="K6" s="26" t="s">
        <v>37</v>
      </c>
      <c r="L6" s="27">
        <f>L5/L4</f>
        <v>2162.2894736842104</v>
      </c>
      <c r="M6" s="27">
        <f>M5/M4</f>
        <v>2397.2105263157896</v>
      </c>
      <c r="N6" s="47"/>
      <c r="O6" s="47"/>
      <c r="P6" s="47"/>
      <c r="Q6" s="44"/>
      <c r="R6" s="44"/>
      <c r="S6" s="44"/>
      <c r="T6" s="44"/>
    </row>
    <row r="7" spans="1:20" s="25" customFormat="1" ht="15.75" customHeight="1">
      <c r="A7" s="44"/>
      <c r="B7" s="48"/>
      <c r="C7" s="48"/>
      <c r="D7" s="48"/>
      <c r="E7" s="48"/>
      <c r="F7" s="48"/>
      <c r="G7" s="44"/>
      <c r="H7" s="44"/>
      <c r="I7" s="44"/>
      <c r="J7" s="44"/>
      <c r="K7" s="32"/>
      <c r="L7" s="27"/>
      <c r="M7" s="27"/>
      <c r="N7" s="47"/>
      <c r="O7" s="47"/>
      <c r="P7" s="47"/>
      <c r="Q7" s="44"/>
      <c r="R7" s="44"/>
      <c r="S7" s="44"/>
      <c r="T7" s="44"/>
    </row>
    <row r="8" spans="1:20" s="25" customFormat="1" ht="15.75" customHeight="1">
      <c r="A8" s="44"/>
      <c r="B8" s="68" t="s">
        <v>38</v>
      </c>
      <c r="C8" s="68"/>
      <c r="D8" s="68"/>
      <c r="E8" s="68"/>
      <c r="F8" s="68"/>
      <c r="G8" s="44"/>
      <c r="H8" s="44"/>
      <c r="I8" s="44"/>
      <c r="J8" s="44"/>
      <c r="K8" s="32"/>
      <c r="L8" s="27"/>
      <c r="M8" s="27"/>
      <c r="N8" s="47"/>
      <c r="O8" s="47"/>
      <c r="P8" s="36" t="s">
        <v>39</v>
      </c>
      <c r="Q8" s="44"/>
      <c r="R8" s="44"/>
      <c r="S8" s="44"/>
      <c r="T8" s="44"/>
    </row>
    <row r="9" spans="1:20">
      <c r="L9" s="6"/>
      <c r="M9" s="6"/>
    </row>
    <row r="10" spans="1:20" ht="51" customHeight="1">
      <c r="B10" s="16" t="s">
        <v>40</v>
      </c>
      <c r="C10" s="16" t="s">
        <v>41</v>
      </c>
      <c r="D10" s="16" t="s">
        <v>42</v>
      </c>
      <c r="E10" s="16" t="s">
        <v>43</v>
      </c>
      <c r="F10" s="16" t="s">
        <v>44</v>
      </c>
      <c r="G10" s="16" t="s">
        <v>45</v>
      </c>
      <c r="H10" s="16" t="s">
        <v>46</v>
      </c>
      <c r="I10" s="16" t="s">
        <v>47</v>
      </c>
      <c r="J10" s="30"/>
      <c r="K10" s="16" t="s">
        <v>48</v>
      </c>
      <c r="L10" s="31" t="s">
        <v>49</v>
      </c>
      <c r="M10" s="65" t="s">
        <v>50</v>
      </c>
      <c r="N10" s="66"/>
      <c r="O10" s="66"/>
      <c r="P10" s="67"/>
    </row>
    <row r="11" spans="1:20" ht="15.75" thickBot="1"/>
    <row r="12" spans="1:20" s="4" customFormat="1" ht="32.25" thickBot="1">
      <c r="A12" s="49"/>
      <c r="B12" s="42" t="s">
        <v>51</v>
      </c>
      <c r="C12" s="50" t="s">
        <v>52</v>
      </c>
      <c r="D12" s="50" t="s">
        <v>53</v>
      </c>
      <c r="E12" s="50" t="s">
        <v>54</v>
      </c>
      <c r="F12" s="50" t="s">
        <v>55</v>
      </c>
      <c r="G12" s="50" t="s">
        <v>56</v>
      </c>
      <c r="H12" s="42" t="s">
        <v>57</v>
      </c>
      <c r="I12" s="42" t="s">
        <v>58</v>
      </c>
      <c r="J12" s="49"/>
      <c r="K12" s="51" t="s">
        <v>59</v>
      </c>
      <c r="L12" s="42" t="s">
        <v>60</v>
      </c>
      <c r="M12" s="42" t="s">
        <v>57</v>
      </c>
      <c r="N12" s="42" t="s">
        <v>61</v>
      </c>
      <c r="O12" s="42" t="s">
        <v>58</v>
      </c>
      <c r="P12" s="42" t="s">
        <v>62</v>
      </c>
      <c r="Q12" s="49"/>
      <c r="R12" s="49"/>
      <c r="S12" s="49"/>
      <c r="T12" s="49"/>
    </row>
    <row r="13" spans="1:20" s="4" customFormat="1" ht="15.75">
      <c r="A13" s="52"/>
      <c r="B13" s="12" t="s">
        <v>63</v>
      </c>
      <c r="C13" s="10" t="s">
        <v>64</v>
      </c>
      <c r="D13" s="11" t="s">
        <v>65</v>
      </c>
      <c r="E13" s="11"/>
      <c r="F13" s="11"/>
      <c r="G13" s="10" t="s">
        <v>66</v>
      </c>
      <c r="H13" s="38">
        <v>1067</v>
      </c>
      <c r="I13" s="57">
        <v>1067</v>
      </c>
      <c r="J13" s="53"/>
      <c r="K13" s="54" t="s">
        <v>66</v>
      </c>
      <c r="L13" s="60">
        <v>1</v>
      </c>
      <c r="M13" s="14">
        <f>IF(K13="",0,(SUMIF($G$13:$G$500,K13,$H$13:$H$500)))</f>
        <v>2008</v>
      </c>
      <c r="N13" s="15">
        <f>IF(K13="",-1,(-($L$6-(M13/L13))/$L$6))</f>
        <v>-7.1354680102717588E-2</v>
      </c>
      <c r="O13" s="14">
        <f>IF(K13="",0,(SUMIF($G$13:$G$500,K13,$I$13:$I$500)))</f>
        <v>2008</v>
      </c>
      <c r="P13" s="15">
        <f>IF(K13="",-1,(-($M$6-(O13/L13))/$M$6))</f>
        <v>-0.1623597602476563</v>
      </c>
      <c r="Q13" s="55"/>
      <c r="R13" s="49"/>
      <c r="S13" s="49"/>
      <c r="T13" s="49"/>
    </row>
    <row r="14" spans="1:20" s="4" customFormat="1" ht="15.75">
      <c r="A14" s="52"/>
      <c r="B14" s="12" t="s">
        <v>67</v>
      </c>
      <c r="C14" s="10" t="s">
        <v>68</v>
      </c>
      <c r="D14" s="11" t="s">
        <v>69</v>
      </c>
      <c r="E14" s="11" t="s">
        <v>70</v>
      </c>
      <c r="F14" s="11"/>
      <c r="G14" s="10" t="s">
        <v>71</v>
      </c>
      <c r="H14" s="38">
        <v>1583</v>
      </c>
      <c r="I14" s="57">
        <v>1583</v>
      </c>
      <c r="J14" s="53"/>
      <c r="K14" s="54" t="s">
        <v>72</v>
      </c>
      <c r="L14" s="60">
        <v>1</v>
      </c>
      <c r="M14" s="14">
        <f t="shared" ref="M14:M50" si="0">IF(K14="",0,(SUMIF($G$13:$G$500,K14,$H$13:$H$500)))</f>
        <v>2387</v>
      </c>
      <c r="N14" s="15">
        <f>IF(K14="",-1,(-($L$6-(M14/L14))/$L$6))</f>
        <v>0.10392249930020574</v>
      </c>
      <c r="O14" s="14">
        <f t="shared" ref="O14:O50" si="1">IF(K14="",0,(SUMIF($G$13:$G$500,K14,$I$13:$I$500)))</f>
        <v>2387</v>
      </c>
      <c r="P14" s="15">
        <f>IF(K14="",-1,(-($M$6-(O14/L14))/$M$6))</f>
        <v>-4.2593365095396464E-3</v>
      </c>
      <c r="Q14" s="55"/>
      <c r="R14" s="49"/>
      <c r="S14" s="49"/>
      <c r="T14" s="56"/>
    </row>
    <row r="15" spans="1:20" s="4" customFormat="1" ht="15.75">
      <c r="A15" s="52"/>
      <c r="B15" s="12" t="s">
        <v>73</v>
      </c>
      <c r="C15" s="10" t="s">
        <v>74</v>
      </c>
      <c r="D15" s="11" t="s">
        <v>69</v>
      </c>
      <c r="E15" s="11" t="s">
        <v>75</v>
      </c>
      <c r="F15" s="11"/>
      <c r="G15" s="10" t="s">
        <v>71</v>
      </c>
      <c r="H15" s="38">
        <v>591</v>
      </c>
      <c r="I15" s="57">
        <v>591</v>
      </c>
      <c r="J15" s="53"/>
      <c r="K15" s="54" t="s">
        <v>76</v>
      </c>
      <c r="L15" s="60">
        <v>1</v>
      </c>
      <c r="M15" s="14">
        <f t="shared" si="0"/>
        <v>2504</v>
      </c>
      <c r="N15" s="15">
        <f t="shared" ref="N15:N77" si="2">IF(K15="",-1,(-($L$6-(M15/L15))/$L$6))</f>
        <v>0.15803181325836413</v>
      </c>
      <c r="O15" s="14">
        <f t="shared" si="1"/>
        <v>2508</v>
      </c>
      <c r="P15" s="15">
        <f t="shared" ref="P15:P77" si="3">IF(K15="",-1,(-($M$6-(O15/L15))/$M$6))</f>
        <v>4.6215996662787834E-2</v>
      </c>
      <c r="Q15" s="55"/>
      <c r="R15" s="49"/>
      <c r="S15" s="49"/>
      <c r="T15" s="56"/>
    </row>
    <row r="16" spans="1:20" s="4" customFormat="1" ht="15.75">
      <c r="A16" s="52"/>
      <c r="B16" s="12" t="s">
        <v>77</v>
      </c>
      <c r="C16" s="10" t="s">
        <v>68</v>
      </c>
      <c r="D16" s="11" t="s">
        <v>69</v>
      </c>
      <c r="E16" s="11" t="s">
        <v>78</v>
      </c>
      <c r="F16" s="11"/>
      <c r="G16" s="10" t="s">
        <v>79</v>
      </c>
      <c r="H16" s="38">
        <v>915</v>
      </c>
      <c r="I16" s="57">
        <v>915</v>
      </c>
      <c r="J16" s="53"/>
      <c r="K16" s="54" t="s">
        <v>80</v>
      </c>
      <c r="L16" s="60">
        <v>1</v>
      </c>
      <c r="M16" s="14">
        <f t="shared" si="0"/>
        <v>2601</v>
      </c>
      <c r="N16" s="15">
        <f t="shared" si="2"/>
        <v>0.20289167183905954</v>
      </c>
      <c r="O16" s="14">
        <f t="shared" si="1"/>
        <v>2601</v>
      </c>
      <c r="P16" s="15">
        <f t="shared" si="3"/>
        <v>8.5011087448130448E-2</v>
      </c>
      <c r="Q16" s="55"/>
      <c r="R16" s="49"/>
      <c r="S16" s="49"/>
      <c r="T16" s="56"/>
    </row>
    <row r="17" spans="1:20" s="4" customFormat="1" ht="15.75">
      <c r="A17" s="52"/>
      <c r="B17" s="12" t="s">
        <v>81</v>
      </c>
      <c r="C17" s="10" t="s">
        <v>82</v>
      </c>
      <c r="D17" s="11" t="s">
        <v>69</v>
      </c>
      <c r="E17" s="11" t="s">
        <v>78</v>
      </c>
      <c r="F17" s="11"/>
      <c r="G17" s="10" t="s">
        <v>79</v>
      </c>
      <c r="H17" s="38">
        <v>338</v>
      </c>
      <c r="I17" s="57">
        <v>338</v>
      </c>
      <c r="J17" s="53"/>
      <c r="K17" s="54" t="s">
        <v>83</v>
      </c>
      <c r="L17" s="60">
        <v>1</v>
      </c>
      <c r="M17" s="14">
        <f t="shared" si="0"/>
        <v>2325</v>
      </c>
      <c r="N17" s="15">
        <f t="shared" si="2"/>
        <v>7.5249187630070533E-2</v>
      </c>
      <c r="O17" s="14">
        <f t="shared" si="1"/>
        <v>3855</v>
      </c>
      <c r="P17" s="15">
        <f t="shared" si="3"/>
        <v>0.60811908577952434</v>
      </c>
      <c r="Q17" s="55"/>
      <c r="R17" s="49"/>
      <c r="S17" s="49"/>
      <c r="T17" s="56"/>
    </row>
    <row r="18" spans="1:20" s="4" customFormat="1" ht="15.75">
      <c r="A18" s="49"/>
      <c r="B18" s="62" t="s">
        <v>84</v>
      </c>
      <c r="C18" s="10" t="s">
        <v>85</v>
      </c>
      <c r="D18" s="11" t="s">
        <v>86</v>
      </c>
      <c r="E18" s="11" t="s">
        <v>87</v>
      </c>
      <c r="F18" s="11"/>
      <c r="G18" s="10" t="s">
        <v>72</v>
      </c>
      <c r="H18" s="38">
        <v>2387</v>
      </c>
      <c r="I18" s="63">
        <v>2387</v>
      </c>
      <c r="J18" s="52"/>
      <c r="K18" s="54" t="s">
        <v>88</v>
      </c>
      <c r="L18" s="60">
        <v>1</v>
      </c>
      <c r="M18" s="14">
        <f t="shared" si="0"/>
        <v>2073</v>
      </c>
      <c r="N18" s="15">
        <f t="shared" si="2"/>
        <v>-4.1293950125962924E-2</v>
      </c>
      <c r="O18" s="14">
        <f t="shared" si="1"/>
        <v>2073</v>
      </c>
      <c r="P18" s="15">
        <f t="shared" si="3"/>
        <v>-0.13524491184929857</v>
      </c>
      <c r="Q18" s="55"/>
      <c r="R18" s="49"/>
      <c r="S18" s="49"/>
      <c r="T18" s="56"/>
    </row>
    <row r="19" spans="1:20" ht="15.75">
      <c r="A19" s="9"/>
      <c r="B19" s="12" t="s">
        <v>89</v>
      </c>
      <c r="C19" s="10" t="s">
        <v>85</v>
      </c>
      <c r="D19" s="11" t="s">
        <v>86</v>
      </c>
      <c r="E19" s="11" t="s">
        <v>90</v>
      </c>
      <c r="F19" s="11"/>
      <c r="G19" s="10" t="s">
        <v>76</v>
      </c>
      <c r="H19" s="38">
        <v>935</v>
      </c>
      <c r="I19" s="57">
        <v>939</v>
      </c>
      <c r="J19" s="29"/>
      <c r="K19" s="54" t="s">
        <v>71</v>
      </c>
      <c r="L19" s="60">
        <v>1</v>
      </c>
      <c r="M19" s="14">
        <f t="shared" si="0"/>
        <v>2174</v>
      </c>
      <c r="N19" s="15">
        <f t="shared" si="2"/>
        <v>5.415799530225085E-3</v>
      </c>
      <c r="O19" s="14">
        <f t="shared" si="1"/>
        <v>2174</v>
      </c>
      <c r="P19" s="15">
        <f t="shared" si="3"/>
        <v>-9.3112608953388853E-2</v>
      </c>
      <c r="Q19" s="8"/>
      <c r="T19" s="39"/>
    </row>
    <row r="20" spans="1:20" ht="15.75">
      <c r="A20" s="9"/>
      <c r="B20" s="12" t="s">
        <v>91</v>
      </c>
      <c r="C20" s="10" t="s">
        <v>85</v>
      </c>
      <c r="D20" s="11" t="s">
        <v>86</v>
      </c>
      <c r="E20" s="11" t="s">
        <v>90</v>
      </c>
      <c r="F20" s="11"/>
      <c r="G20" s="10" t="s">
        <v>76</v>
      </c>
      <c r="H20" s="38">
        <v>1569</v>
      </c>
      <c r="I20" s="57">
        <v>1569</v>
      </c>
      <c r="J20" s="29"/>
      <c r="K20" s="58" t="s">
        <v>92</v>
      </c>
      <c r="L20" s="60">
        <v>1</v>
      </c>
      <c r="M20" s="14">
        <f t="shared" si="0"/>
        <v>2256</v>
      </c>
      <c r="N20" s="15">
        <f t="shared" si="2"/>
        <v>4.333856657782327E-2</v>
      </c>
      <c r="O20" s="14">
        <f t="shared" si="1"/>
        <v>2461</v>
      </c>
      <c r="P20" s="15">
        <f t="shared" si="3"/>
        <v>2.6609875513206087E-2</v>
      </c>
      <c r="Q20" s="8"/>
      <c r="T20" s="39"/>
    </row>
    <row r="21" spans="1:20" ht="15.75">
      <c r="A21" s="9"/>
      <c r="B21" s="12" t="s">
        <v>93</v>
      </c>
      <c r="C21" s="10" t="s">
        <v>85</v>
      </c>
      <c r="D21" s="11" t="s">
        <v>86</v>
      </c>
      <c r="E21" s="11" t="s">
        <v>94</v>
      </c>
      <c r="F21" s="11"/>
      <c r="G21" s="10" t="s">
        <v>80</v>
      </c>
      <c r="H21" s="38">
        <v>836</v>
      </c>
      <c r="I21" s="57">
        <v>836</v>
      </c>
      <c r="J21" s="29"/>
      <c r="K21" s="58" t="s">
        <v>79</v>
      </c>
      <c r="L21" s="60">
        <v>1</v>
      </c>
      <c r="M21" s="14">
        <f t="shared" si="0"/>
        <v>2444</v>
      </c>
      <c r="N21" s="15">
        <f t="shared" si="2"/>
        <v>0.1302834471259752</v>
      </c>
      <c r="O21" s="14">
        <f t="shared" si="1"/>
        <v>2588</v>
      </c>
      <c r="P21" s="15">
        <f t="shared" si="3"/>
        <v>7.9588117768458908E-2</v>
      </c>
      <c r="Q21" s="8"/>
      <c r="T21" s="39"/>
    </row>
    <row r="22" spans="1:20" ht="15.75">
      <c r="A22" s="9"/>
      <c r="B22" s="12" t="s">
        <v>95</v>
      </c>
      <c r="C22" s="10" t="s">
        <v>85</v>
      </c>
      <c r="D22" s="11" t="s">
        <v>86</v>
      </c>
      <c r="E22" s="11" t="s">
        <v>94</v>
      </c>
      <c r="F22" s="11"/>
      <c r="G22" s="10" t="s">
        <v>80</v>
      </c>
      <c r="H22" s="38">
        <v>1765</v>
      </c>
      <c r="I22" s="57">
        <v>1765</v>
      </c>
      <c r="J22" s="29"/>
      <c r="K22" s="58" t="s">
        <v>96</v>
      </c>
      <c r="L22" s="60">
        <v>1</v>
      </c>
      <c r="M22" s="14">
        <f t="shared" si="0"/>
        <v>2036</v>
      </c>
      <c r="N22" s="15">
        <f t="shared" si="2"/>
        <v>-5.8405442574269426E-2</v>
      </c>
      <c r="O22" s="14">
        <f t="shared" si="1"/>
        <v>2036</v>
      </c>
      <c r="P22" s="15">
        <f t="shared" si="3"/>
        <v>-0.15067951786067144</v>
      </c>
      <c r="Q22" s="8"/>
      <c r="T22" s="39"/>
    </row>
    <row r="23" spans="1:20" ht="15.75">
      <c r="A23" s="9"/>
      <c r="B23" s="12" t="s">
        <v>97</v>
      </c>
      <c r="C23" s="10" t="s">
        <v>85</v>
      </c>
      <c r="D23" s="11" t="s">
        <v>86</v>
      </c>
      <c r="E23" s="11" t="s">
        <v>98</v>
      </c>
      <c r="F23" s="11"/>
      <c r="G23" s="10" t="s">
        <v>83</v>
      </c>
      <c r="H23" s="38">
        <v>2325</v>
      </c>
      <c r="I23" s="57">
        <v>3855</v>
      </c>
      <c r="J23" s="29"/>
      <c r="K23" s="58" t="s">
        <v>99</v>
      </c>
      <c r="L23" s="60">
        <v>1</v>
      </c>
      <c r="M23" s="14">
        <f t="shared" si="0"/>
        <v>2040</v>
      </c>
      <c r="N23" s="15">
        <f t="shared" si="2"/>
        <v>-5.6555551498776828E-2</v>
      </c>
      <c r="O23" s="14">
        <f t="shared" si="1"/>
        <v>2040</v>
      </c>
      <c r="P23" s="15">
        <f t="shared" si="3"/>
        <v>-0.14901091180538789</v>
      </c>
      <c r="Q23" s="8"/>
      <c r="T23" s="39"/>
    </row>
    <row r="24" spans="1:20" ht="15.75">
      <c r="A24" s="9"/>
      <c r="B24" s="12" t="s">
        <v>100</v>
      </c>
      <c r="C24" s="10" t="s">
        <v>85</v>
      </c>
      <c r="D24" s="11" t="s">
        <v>86</v>
      </c>
      <c r="E24" s="11" t="s">
        <v>101</v>
      </c>
      <c r="F24" s="11"/>
      <c r="G24" s="10" t="s">
        <v>88</v>
      </c>
      <c r="H24" s="38">
        <v>1654</v>
      </c>
      <c r="I24" s="57">
        <v>1654</v>
      </c>
      <c r="J24" s="29"/>
      <c r="K24" s="58" t="s">
        <v>102</v>
      </c>
      <c r="L24" s="60">
        <v>1</v>
      </c>
      <c r="M24" s="14">
        <f t="shared" si="0"/>
        <v>1916</v>
      </c>
      <c r="N24" s="15">
        <f t="shared" si="2"/>
        <v>-0.11390217483904726</v>
      </c>
      <c r="O24" s="14">
        <f t="shared" si="1"/>
        <v>1931</v>
      </c>
      <c r="P24" s="15">
        <f t="shared" si="3"/>
        <v>-0.1944804268118647</v>
      </c>
      <c r="Q24" s="8"/>
      <c r="T24" s="39"/>
    </row>
    <row r="25" spans="1:20" ht="15.75">
      <c r="A25" s="9"/>
      <c r="B25" s="12" t="s">
        <v>103</v>
      </c>
      <c r="C25" s="10" t="s">
        <v>85</v>
      </c>
      <c r="D25" s="11" t="s">
        <v>86</v>
      </c>
      <c r="E25" s="11" t="s">
        <v>101</v>
      </c>
      <c r="F25" s="11"/>
      <c r="G25" s="10" t="s">
        <v>88</v>
      </c>
      <c r="H25" s="38">
        <v>419</v>
      </c>
      <c r="I25" s="57">
        <v>419</v>
      </c>
      <c r="J25" s="29"/>
      <c r="K25" s="58" t="s">
        <v>104</v>
      </c>
      <c r="L25" s="60">
        <v>1</v>
      </c>
      <c r="M25" s="14">
        <f t="shared" si="0"/>
        <v>2104</v>
      </c>
      <c r="N25" s="15">
        <f t="shared" si="2"/>
        <v>-2.6957294290895318E-2</v>
      </c>
      <c r="O25" s="14">
        <f t="shared" si="1"/>
        <v>2686</v>
      </c>
      <c r="P25" s="15">
        <f t="shared" si="3"/>
        <v>0.12046896612290596</v>
      </c>
      <c r="Q25" s="8"/>
      <c r="T25" s="39"/>
    </row>
    <row r="26" spans="1:20" ht="15.75">
      <c r="A26" s="9"/>
      <c r="B26" s="12" t="s">
        <v>105</v>
      </c>
      <c r="C26" s="10" t="s">
        <v>79</v>
      </c>
      <c r="D26" s="11" t="s">
        <v>86</v>
      </c>
      <c r="E26" s="11" t="s">
        <v>106</v>
      </c>
      <c r="F26" s="11"/>
      <c r="G26" s="10" t="s">
        <v>79</v>
      </c>
      <c r="H26" s="38">
        <v>1191</v>
      </c>
      <c r="I26" s="57">
        <v>1335</v>
      </c>
      <c r="J26" s="29"/>
      <c r="K26" s="58" t="s">
        <v>107</v>
      </c>
      <c r="L26" s="60">
        <v>1</v>
      </c>
      <c r="M26" s="14">
        <f t="shared" si="0"/>
        <v>2229</v>
      </c>
      <c r="N26" s="15">
        <f t="shared" si="2"/>
        <v>3.0851801818248259E-2</v>
      </c>
      <c r="O26" s="14">
        <f t="shared" si="1"/>
        <v>2270</v>
      </c>
      <c r="P26" s="15">
        <f t="shared" si="3"/>
        <v>-5.3066063626583573E-2</v>
      </c>
      <c r="Q26" s="8"/>
      <c r="T26" s="39"/>
    </row>
    <row r="27" spans="1:20" ht="15.75">
      <c r="A27" s="9"/>
      <c r="B27" s="12" t="s">
        <v>108</v>
      </c>
      <c r="C27" s="10" t="s">
        <v>109</v>
      </c>
      <c r="D27" s="11" t="s">
        <v>109</v>
      </c>
      <c r="E27" s="11"/>
      <c r="F27" s="11"/>
      <c r="G27" s="10" t="s">
        <v>110</v>
      </c>
      <c r="H27" s="38">
        <v>587</v>
      </c>
      <c r="I27" s="57">
        <v>587</v>
      </c>
      <c r="J27" s="29"/>
      <c r="K27" s="58" t="s">
        <v>111</v>
      </c>
      <c r="L27" s="60">
        <v>1</v>
      </c>
      <c r="M27" s="14">
        <f t="shared" si="0"/>
        <v>1997</v>
      </c>
      <c r="N27" s="15">
        <f t="shared" si="2"/>
        <v>-7.6441880560322223E-2</v>
      </c>
      <c r="O27" s="14">
        <f t="shared" si="1"/>
        <v>1997</v>
      </c>
      <c r="P27" s="15">
        <f t="shared" si="3"/>
        <v>-0.16694842689968609</v>
      </c>
      <c r="Q27" s="8"/>
      <c r="T27" s="39"/>
    </row>
    <row r="28" spans="1:20" ht="15.75">
      <c r="A28" s="9"/>
      <c r="B28" s="7" t="s">
        <v>112</v>
      </c>
      <c r="C28" s="5" t="s">
        <v>113</v>
      </c>
      <c r="D28" s="5" t="s">
        <v>114</v>
      </c>
      <c r="G28" s="11" t="s">
        <v>115</v>
      </c>
      <c r="H28" s="7">
        <v>931</v>
      </c>
      <c r="I28" s="47">
        <v>966</v>
      </c>
      <c r="J28" s="29"/>
      <c r="K28" s="58" t="s">
        <v>116</v>
      </c>
      <c r="L28" s="60">
        <v>1</v>
      </c>
      <c r="M28" s="14">
        <f t="shared" si="0"/>
        <v>1849</v>
      </c>
      <c r="N28" s="15">
        <f t="shared" si="2"/>
        <v>-0.1448878503535482</v>
      </c>
      <c r="O28" s="14">
        <f t="shared" si="1"/>
        <v>1849</v>
      </c>
      <c r="P28" s="15">
        <f t="shared" si="3"/>
        <v>-0.22868685094517754</v>
      </c>
      <c r="Q28" s="8"/>
      <c r="T28" s="39"/>
    </row>
    <row r="29" spans="1:20" ht="15.75">
      <c r="A29" s="9"/>
      <c r="B29" s="12" t="s">
        <v>117</v>
      </c>
      <c r="C29" s="10" t="s">
        <v>118</v>
      </c>
      <c r="D29" s="11" t="s">
        <v>119</v>
      </c>
      <c r="E29" s="11" t="s">
        <v>87</v>
      </c>
      <c r="F29" s="11"/>
      <c r="G29" s="10" t="s">
        <v>99</v>
      </c>
      <c r="H29" s="38">
        <v>2040</v>
      </c>
      <c r="I29" s="57">
        <v>2040</v>
      </c>
      <c r="J29" s="29"/>
      <c r="K29" s="58" t="s">
        <v>120</v>
      </c>
      <c r="L29" s="60">
        <v>1</v>
      </c>
      <c r="M29" s="14">
        <f t="shared" si="0"/>
        <v>1960</v>
      </c>
      <c r="N29" s="15">
        <f t="shared" si="2"/>
        <v>-9.3553373008628718E-2</v>
      </c>
      <c r="O29" s="14">
        <f t="shared" si="1"/>
        <v>2122</v>
      </c>
      <c r="P29" s="15">
        <f t="shared" si="3"/>
        <v>-0.11480448767207505</v>
      </c>
      <c r="Q29" s="8"/>
      <c r="T29" s="39"/>
    </row>
    <row r="30" spans="1:20" ht="15.75">
      <c r="A30" s="9"/>
      <c r="B30" s="12" t="s">
        <v>121</v>
      </c>
      <c r="C30" s="10" t="s">
        <v>118</v>
      </c>
      <c r="D30" s="11" t="s">
        <v>119</v>
      </c>
      <c r="E30" s="11" t="s">
        <v>122</v>
      </c>
      <c r="F30" s="11"/>
      <c r="G30" s="10" t="s">
        <v>102</v>
      </c>
      <c r="H30" s="38">
        <v>1916</v>
      </c>
      <c r="I30" s="57">
        <v>1931</v>
      </c>
      <c r="J30" s="29"/>
      <c r="K30" s="59" t="s">
        <v>123</v>
      </c>
      <c r="L30" s="2">
        <v>1</v>
      </c>
      <c r="M30" s="14">
        <f t="shared" si="0"/>
        <v>2058</v>
      </c>
      <c r="N30" s="15">
        <f t="shared" si="2"/>
        <v>-4.8231041659060156E-2</v>
      </c>
      <c r="O30" s="14">
        <f t="shared" si="1"/>
        <v>3881</v>
      </c>
      <c r="P30" s="15">
        <f t="shared" si="3"/>
        <v>0.61896502513886742</v>
      </c>
      <c r="Q30" s="8"/>
      <c r="T30" s="39"/>
    </row>
    <row r="31" spans="1:20" ht="15.75">
      <c r="A31" s="9"/>
      <c r="B31" s="12" t="s">
        <v>124</v>
      </c>
      <c r="C31" s="10" t="s">
        <v>118</v>
      </c>
      <c r="D31" s="11" t="s">
        <v>119</v>
      </c>
      <c r="E31" s="11" t="s">
        <v>125</v>
      </c>
      <c r="F31" s="11"/>
      <c r="G31" s="10" t="s">
        <v>104</v>
      </c>
      <c r="H31" s="38">
        <v>2104</v>
      </c>
      <c r="I31" s="57">
        <v>2686</v>
      </c>
      <c r="J31" s="29"/>
      <c r="K31" s="59" t="s">
        <v>126</v>
      </c>
      <c r="L31" s="2">
        <v>1</v>
      </c>
      <c r="M31" s="14">
        <f t="shared" si="0"/>
        <v>2099</v>
      </c>
      <c r="N31" s="15">
        <f t="shared" si="2"/>
        <v>-2.926965813526106E-2</v>
      </c>
      <c r="O31" s="14">
        <f t="shared" si="1"/>
        <v>2099</v>
      </c>
      <c r="P31" s="15">
        <f t="shared" si="3"/>
        <v>-0.12439897248995548</v>
      </c>
      <c r="Q31" s="8"/>
      <c r="T31" s="39"/>
    </row>
    <row r="32" spans="1:20" ht="15.75">
      <c r="A32" s="9"/>
      <c r="B32" s="12" t="s">
        <v>127</v>
      </c>
      <c r="C32" s="10" t="s">
        <v>128</v>
      </c>
      <c r="D32" s="11" t="s">
        <v>129</v>
      </c>
      <c r="E32" s="11"/>
      <c r="F32" s="11"/>
      <c r="G32" s="10" t="s">
        <v>107</v>
      </c>
      <c r="H32" s="38">
        <v>166</v>
      </c>
      <c r="I32" s="57">
        <v>166</v>
      </c>
      <c r="J32" s="29"/>
      <c r="K32" s="59" t="s">
        <v>130</v>
      </c>
      <c r="L32" s="2">
        <v>1</v>
      </c>
      <c r="M32" s="14">
        <f t="shared" si="0"/>
        <v>1807</v>
      </c>
      <c r="N32" s="15">
        <f t="shared" si="2"/>
        <v>-0.16431170664622047</v>
      </c>
      <c r="O32" s="14">
        <f t="shared" si="1"/>
        <v>1807</v>
      </c>
      <c r="P32" s="15">
        <f t="shared" si="3"/>
        <v>-0.24620721452565486</v>
      </c>
      <c r="Q32" s="8"/>
      <c r="T32" s="39"/>
    </row>
    <row r="33" spans="1:20" ht="15.75">
      <c r="A33" s="9"/>
      <c r="B33" s="2" t="s">
        <v>131</v>
      </c>
      <c r="C33" s="10" t="s">
        <v>132</v>
      </c>
      <c r="D33" s="11" t="s">
        <v>133</v>
      </c>
      <c r="E33" s="11" t="s">
        <v>134</v>
      </c>
      <c r="F33" s="11"/>
      <c r="G33" s="11" t="s">
        <v>135</v>
      </c>
      <c r="H33" s="38">
        <v>830</v>
      </c>
      <c r="I33" s="57">
        <v>830</v>
      </c>
      <c r="J33" s="29"/>
      <c r="K33" s="59" t="s">
        <v>136</v>
      </c>
      <c r="L33" s="2">
        <v>1</v>
      </c>
      <c r="M33" s="14">
        <f t="shared" si="0"/>
        <v>1932</v>
      </c>
      <c r="N33" s="15">
        <f t="shared" si="2"/>
        <v>-0.10650261053707688</v>
      </c>
      <c r="O33" s="14">
        <f t="shared" si="1"/>
        <v>1932</v>
      </c>
      <c r="P33" s="15">
        <f t="shared" si="3"/>
        <v>-0.19406327529804382</v>
      </c>
      <c r="Q33" s="8"/>
      <c r="T33" s="39"/>
    </row>
    <row r="34" spans="1:20" ht="15.75">
      <c r="A34" s="9"/>
      <c r="B34" s="2" t="s">
        <v>137</v>
      </c>
      <c r="C34" s="10" t="s">
        <v>132</v>
      </c>
      <c r="D34" s="11" t="s">
        <v>133</v>
      </c>
      <c r="E34" s="11" t="s">
        <v>138</v>
      </c>
      <c r="F34" s="11"/>
      <c r="G34" s="11" t="s">
        <v>115</v>
      </c>
      <c r="H34" s="12">
        <v>171</v>
      </c>
      <c r="I34" s="12">
        <v>171</v>
      </c>
      <c r="J34" s="29"/>
      <c r="K34" s="59" t="s">
        <v>139</v>
      </c>
      <c r="L34" s="2">
        <v>1</v>
      </c>
      <c r="M34" s="14">
        <f t="shared" si="0"/>
        <v>2916</v>
      </c>
      <c r="N34" s="15">
        <f t="shared" si="2"/>
        <v>0.34857059403410134</v>
      </c>
      <c r="O34" s="14">
        <f t="shared" si="1"/>
        <v>5252</v>
      </c>
      <c r="P34" s="15">
        <f t="shared" si="3"/>
        <v>1.1908797505873052</v>
      </c>
      <c r="Q34" s="8"/>
      <c r="T34" s="39"/>
    </row>
    <row r="35" spans="1:20" ht="15.75">
      <c r="A35" s="9"/>
      <c r="B35" s="12" t="s">
        <v>140</v>
      </c>
      <c r="C35" s="10" t="s">
        <v>141</v>
      </c>
      <c r="D35" s="11" t="s">
        <v>142</v>
      </c>
      <c r="E35" s="11"/>
      <c r="F35" s="11"/>
      <c r="G35" s="10" t="s">
        <v>123</v>
      </c>
      <c r="H35" s="38">
        <v>2058</v>
      </c>
      <c r="I35" s="57">
        <v>3881</v>
      </c>
      <c r="J35" s="29"/>
      <c r="K35" s="59" t="s">
        <v>143</v>
      </c>
      <c r="L35" s="2">
        <v>1</v>
      </c>
      <c r="M35" s="14">
        <f t="shared" si="0"/>
        <v>2278</v>
      </c>
      <c r="N35" s="15">
        <f t="shared" si="2"/>
        <v>5.351296749303254E-2</v>
      </c>
      <c r="O35" s="14">
        <f t="shared" si="1"/>
        <v>2278</v>
      </c>
      <c r="P35" s="15">
        <f t="shared" si="3"/>
        <v>-4.972885151601647E-2</v>
      </c>
      <c r="Q35" s="8"/>
      <c r="T35" s="39"/>
    </row>
    <row r="36" spans="1:20" ht="15.75">
      <c r="A36" s="9"/>
      <c r="B36" s="12" t="s">
        <v>144</v>
      </c>
      <c r="C36" s="10" t="s">
        <v>145</v>
      </c>
      <c r="D36" s="11" t="s">
        <v>146</v>
      </c>
      <c r="E36" s="11"/>
      <c r="F36" s="11"/>
      <c r="G36" s="10" t="s">
        <v>147</v>
      </c>
      <c r="H36" s="38">
        <v>839</v>
      </c>
      <c r="I36" s="57">
        <v>839</v>
      </c>
      <c r="J36" s="29"/>
      <c r="K36" s="59" t="s">
        <v>148</v>
      </c>
      <c r="L36" s="2">
        <v>1</v>
      </c>
      <c r="M36" s="14">
        <f t="shared" si="0"/>
        <v>1852</v>
      </c>
      <c r="N36" s="15">
        <f t="shared" si="2"/>
        <v>-0.14350043204692878</v>
      </c>
      <c r="O36" s="14">
        <f t="shared" si="1"/>
        <v>1852</v>
      </c>
      <c r="P36" s="15">
        <f t="shared" si="3"/>
        <v>-0.22743539640371488</v>
      </c>
      <c r="Q36" s="8"/>
      <c r="T36" s="39"/>
    </row>
    <row r="37" spans="1:20" ht="15.75">
      <c r="A37" s="9"/>
      <c r="B37" s="12" t="s">
        <v>149</v>
      </c>
      <c r="C37" s="10" t="s">
        <v>150</v>
      </c>
      <c r="D37" s="11" t="s">
        <v>151</v>
      </c>
      <c r="E37" s="11" t="s">
        <v>152</v>
      </c>
      <c r="F37" s="11"/>
      <c r="G37" s="10" t="s">
        <v>139</v>
      </c>
      <c r="H37" s="38">
        <v>2916</v>
      </c>
      <c r="I37" s="57">
        <v>5252</v>
      </c>
      <c r="J37" s="29"/>
      <c r="K37" s="59" t="s">
        <v>153</v>
      </c>
      <c r="L37" s="2">
        <v>1</v>
      </c>
      <c r="M37" s="14">
        <f t="shared" si="0"/>
        <v>2378</v>
      </c>
      <c r="N37" s="15">
        <f t="shared" si="2"/>
        <v>9.9760244380347404E-2</v>
      </c>
      <c r="O37" s="14">
        <f t="shared" si="1"/>
        <v>2378</v>
      </c>
      <c r="P37" s="15">
        <f t="shared" si="3"/>
        <v>-8.0137001339276401E-3</v>
      </c>
      <c r="Q37" s="8"/>
      <c r="T37" s="39"/>
    </row>
    <row r="38" spans="1:20" ht="15.75">
      <c r="A38" s="9"/>
      <c r="B38" s="12" t="s">
        <v>154</v>
      </c>
      <c r="C38" s="10" t="s">
        <v>150</v>
      </c>
      <c r="D38" s="11" t="s">
        <v>151</v>
      </c>
      <c r="E38" s="11" t="s">
        <v>155</v>
      </c>
      <c r="F38" s="11"/>
      <c r="G38" s="10" t="s">
        <v>143</v>
      </c>
      <c r="H38" s="38">
        <v>1940</v>
      </c>
      <c r="I38" s="57">
        <v>1940</v>
      </c>
      <c r="J38" s="29"/>
      <c r="K38" s="59" t="s">
        <v>156</v>
      </c>
      <c r="L38" s="2">
        <v>1</v>
      </c>
      <c r="M38" s="14">
        <f t="shared" si="0"/>
        <v>1741</v>
      </c>
      <c r="N38" s="15">
        <f t="shared" si="2"/>
        <v>-0.19483490939184828</v>
      </c>
      <c r="O38" s="14">
        <f t="shared" si="1"/>
        <v>2082</v>
      </c>
      <c r="P38" s="15">
        <f t="shared" si="3"/>
        <v>-0.13149054822491058</v>
      </c>
      <c r="Q38" s="8"/>
      <c r="T38" s="39"/>
    </row>
    <row r="39" spans="1:20" ht="15.75">
      <c r="A39" s="9"/>
      <c r="B39" s="12" t="s">
        <v>157</v>
      </c>
      <c r="C39" s="10" t="s">
        <v>150</v>
      </c>
      <c r="D39" s="11" t="s">
        <v>151</v>
      </c>
      <c r="E39" s="11" t="s">
        <v>155</v>
      </c>
      <c r="F39" s="11"/>
      <c r="G39" s="10" t="s">
        <v>143</v>
      </c>
      <c r="H39" s="38">
        <v>338</v>
      </c>
      <c r="I39" s="57">
        <v>338</v>
      </c>
      <c r="J39" s="29"/>
      <c r="K39" s="59" t="s">
        <v>110</v>
      </c>
      <c r="L39" s="2">
        <v>1</v>
      </c>
      <c r="M39" s="14">
        <f t="shared" si="0"/>
        <v>2099</v>
      </c>
      <c r="N39" s="15">
        <f t="shared" si="2"/>
        <v>-2.926965813526106E-2</v>
      </c>
      <c r="O39" s="14">
        <f t="shared" si="1"/>
        <v>2099</v>
      </c>
      <c r="P39" s="15">
        <f t="shared" si="3"/>
        <v>-0.12439897248995548</v>
      </c>
      <c r="Q39" s="8"/>
      <c r="T39" s="39"/>
    </row>
    <row r="40" spans="1:20" ht="15.75">
      <c r="A40" s="9"/>
      <c r="B40" s="12" t="s">
        <v>158</v>
      </c>
      <c r="C40" s="10" t="s">
        <v>159</v>
      </c>
      <c r="D40" s="11" t="s">
        <v>160</v>
      </c>
      <c r="E40" s="11" t="s">
        <v>161</v>
      </c>
      <c r="F40" s="11"/>
      <c r="G40" s="10" t="s">
        <v>148</v>
      </c>
      <c r="H40" s="38">
        <v>1667</v>
      </c>
      <c r="I40" s="57">
        <v>1667</v>
      </c>
      <c r="J40" s="29"/>
      <c r="K40" s="59" t="s">
        <v>162</v>
      </c>
      <c r="L40" s="2">
        <v>1</v>
      </c>
      <c r="M40" s="14">
        <f t="shared" si="0"/>
        <v>2067</v>
      </c>
      <c r="N40" s="15">
        <f t="shared" si="2"/>
        <v>-4.4068786739201816E-2</v>
      </c>
      <c r="O40" s="14">
        <f t="shared" si="1"/>
        <v>2533</v>
      </c>
      <c r="P40" s="15">
        <f t="shared" si="3"/>
        <v>5.6644784508310043E-2</v>
      </c>
      <c r="Q40" s="8"/>
      <c r="T40" s="39"/>
    </row>
    <row r="41" spans="1:20" ht="15.75">
      <c r="A41" s="9"/>
      <c r="B41" s="12" t="s">
        <v>163</v>
      </c>
      <c r="C41" s="10" t="s">
        <v>159</v>
      </c>
      <c r="D41" s="11" t="s">
        <v>160</v>
      </c>
      <c r="E41" s="11" t="s">
        <v>164</v>
      </c>
      <c r="F41" s="11"/>
      <c r="G41" s="10" t="s">
        <v>148</v>
      </c>
      <c r="H41" s="38">
        <v>185</v>
      </c>
      <c r="I41" s="57">
        <v>185</v>
      </c>
      <c r="J41" s="29"/>
      <c r="K41" s="59" t="s">
        <v>165</v>
      </c>
      <c r="L41" s="2">
        <v>1</v>
      </c>
      <c r="M41" s="14">
        <f t="shared" si="0"/>
        <v>2031</v>
      </c>
      <c r="N41" s="15">
        <f t="shared" si="2"/>
        <v>-6.0717806418635167E-2</v>
      </c>
      <c r="O41" s="14">
        <f t="shared" si="1"/>
        <v>2031</v>
      </c>
      <c r="P41" s="15">
        <f t="shared" si="3"/>
        <v>-0.15276527542977589</v>
      </c>
      <c r="Q41" s="8"/>
      <c r="T41" s="39"/>
    </row>
    <row r="42" spans="1:20" ht="15.75">
      <c r="A42" s="9"/>
      <c r="B42" s="12" t="s">
        <v>166</v>
      </c>
      <c r="C42" s="10" t="s">
        <v>159</v>
      </c>
      <c r="D42" s="11" t="s">
        <v>160</v>
      </c>
      <c r="E42" s="11" t="s">
        <v>167</v>
      </c>
      <c r="F42" s="11"/>
      <c r="G42" s="10" t="s">
        <v>153</v>
      </c>
      <c r="H42" s="38">
        <v>2378</v>
      </c>
      <c r="I42" s="57">
        <v>2378</v>
      </c>
      <c r="J42" s="29"/>
      <c r="K42" s="59" t="s">
        <v>168</v>
      </c>
      <c r="L42" s="2">
        <v>1</v>
      </c>
      <c r="M42" s="14">
        <f t="shared" si="0"/>
        <v>2245</v>
      </c>
      <c r="N42" s="15">
        <f t="shared" si="2"/>
        <v>3.8251366120218636E-2</v>
      </c>
      <c r="O42" s="14">
        <f t="shared" si="1"/>
        <v>2279</v>
      </c>
      <c r="P42" s="15">
        <f t="shared" si="3"/>
        <v>-4.9311700002195584E-2</v>
      </c>
      <c r="Q42" s="8"/>
      <c r="T42" s="39"/>
    </row>
    <row r="43" spans="1:20" ht="15.75">
      <c r="A43" s="9"/>
      <c r="B43" s="12" t="s">
        <v>169</v>
      </c>
      <c r="C43" s="10" t="s">
        <v>159</v>
      </c>
      <c r="D43" s="11" t="s">
        <v>160</v>
      </c>
      <c r="E43" s="11" t="s">
        <v>138</v>
      </c>
      <c r="F43" s="11"/>
      <c r="G43" s="10" t="s">
        <v>147</v>
      </c>
      <c r="H43" s="38">
        <v>1515</v>
      </c>
      <c r="I43" s="57">
        <v>1515</v>
      </c>
      <c r="J43" s="29"/>
      <c r="K43" s="59" t="s">
        <v>170</v>
      </c>
      <c r="L43" s="2">
        <v>1</v>
      </c>
      <c r="M43" s="14">
        <f t="shared" si="0"/>
        <v>2493</v>
      </c>
      <c r="N43" s="15">
        <f t="shared" si="2"/>
        <v>0.15294461280075949</v>
      </c>
      <c r="O43" s="14">
        <f t="shared" si="1"/>
        <v>2530</v>
      </c>
      <c r="P43" s="15">
        <f t="shared" si="3"/>
        <v>5.5393329966847378E-2</v>
      </c>
      <c r="Q43" s="8"/>
      <c r="T43" s="39"/>
    </row>
    <row r="44" spans="1:20" ht="15.75">
      <c r="A44" s="9"/>
      <c r="B44" s="12" t="s">
        <v>171</v>
      </c>
      <c r="C44" s="10" t="s">
        <v>156</v>
      </c>
      <c r="D44" s="11" t="s">
        <v>172</v>
      </c>
      <c r="E44" s="11" t="s">
        <v>138</v>
      </c>
      <c r="F44" s="11"/>
      <c r="G44" s="10" t="s">
        <v>120</v>
      </c>
      <c r="H44" s="38">
        <v>1319</v>
      </c>
      <c r="I44" s="57">
        <v>1481</v>
      </c>
      <c r="J44" s="29"/>
      <c r="K44" s="59" t="s">
        <v>147</v>
      </c>
      <c r="L44" s="2">
        <v>1</v>
      </c>
      <c r="M44" s="14">
        <f t="shared" si="0"/>
        <v>2354</v>
      </c>
      <c r="N44" s="15">
        <f t="shared" si="2"/>
        <v>8.8660897927391832E-2</v>
      </c>
      <c r="O44" s="14">
        <f t="shared" si="1"/>
        <v>2354</v>
      </c>
      <c r="P44" s="15">
        <f t="shared" si="3"/>
        <v>-1.8025336465628958E-2</v>
      </c>
      <c r="Q44" s="8"/>
      <c r="T44" s="39"/>
    </row>
    <row r="45" spans="1:20" ht="15.75">
      <c r="A45" s="9"/>
      <c r="B45" s="12" t="s">
        <v>173</v>
      </c>
      <c r="C45" s="10" t="s">
        <v>156</v>
      </c>
      <c r="D45" s="11" t="s">
        <v>172</v>
      </c>
      <c r="E45" s="11" t="s">
        <v>134</v>
      </c>
      <c r="F45" s="11"/>
      <c r="G45" s="10" t="s">
        <v>156</v>
      </c>
      <c r="H45" s="38">
        <v>1741</v>
      </c>
      <c r="I45" s="57">
        <v>2082</v>
      </c>
      <c r="J45" s="29"/>
      <c r="K45" s="59" t="s">
        <v>174</v>
      </c>
      <c r="L45" s="2">
        <v>1</v>
      </c>
      <c r="M45" s="14">
        <f t="shared" si="0"/>
        <v>2025</v>
      </c>
      <c r="N45" s="15">
        <f t="shared" si="2"/>
        <v>-6.349264303187406E-2</v>
      </c>
      <c r="O45" s="14">
        <f t="shared" si="1"/>
        <v>2465</v>
      </c>
      <c r="P45" s="15">
        <f t="shared" si="3"/>
        <v>2.8278481568489642E-2</v>
      </c>
      <c r="Q45" s="8"/>
      <c r="T45" s="39"/>
    </row>
    <row r="46" spans="1:20" ht="15.75">
      <c r="A46" s="9"/>
      <c r="B46" s="12" t="s">
        <v>175</v>
      </c>
      <c r="C46" s="10" t="s">
        <v>176</v>
      </c>
      <c r="D46" s="11" t="s">
        <v>177</v>
      </c>
      <c r="E46" s="11" t="s">
        <v>178</v>
      </c>
      <c r="F46" s="11"/>
      <c r="G46" s="10" t="s">
        <v>120</v>
      </c>
      <c r="H46" s="38">
        <v>117</v>
      </c>
      <c r="I46" s="57">
        <v>117</v>
      </c>
      <c r="J46" s="29"/>
      <c r="K46" s="59" t="s">
        <v>179</v>
      </c>
      <c r="L46" s="2">
        <v>1</v>
      </c>
      <c r="M46" s="14">
        <f t="shared" si="0"/>
        <v>1993</v>
      </c>
      <c r="N46" s="15">
        <f t="shared" si="2"/>
        <v>-7.8291771635814814E-2</v>
      </c>
      <c r="O46" s="14">
        <f t="shared" si="1"/>
        <v>2703</v>
      </c>
      <c r="P46" s="15">
        <f t="shared" si="3"/>
        <v>0.12756054185786106</v>
      </c>
      <c r="Q46" s="8"/>
      <c r="T46" s="39"/>
    </row>
    <row r="47" spans="1:20" ht="15.75">
      <c r="A47" s="9"/>
      <c r="B47" s="12" t="s">
        <v>180</v>
      </c>
      <c r="C47" s="10" t="s">
        <v>181</v>
      </c>
      <c r="D47" s="11" t="s">
        <v>177</v>
      </c>
      <c r="E47" s="11" t="s">
        <v>182</v>
      </c>
      <c r="F47" s="11"/>
      <c r="G47" s="10" t="s">
        <v>120</v>
      </c>
      <c r="H47" s="38">
        <v>524</v>
      </c>
      <c r="I47" s="57">
        <v>524</v>
      </c>
      <c r="J47" s="29"/>
      <c r="K47" s="59" t="s">
        <v>183</v>
      </c>
      <c r="L47" s="2">
        <v>1</v>
      </c>
      <c r="M47" s="14">
        <f t="shared" si="0"/>
        <v>2057</v>
      </c>
      <c r="N47" s="15">
        <f t="shared" si="2"/>
        <v>-4.86935144279333E-2</v>
      </c>
      <c r="O47" s="14">
        <f t="shared" si="1"/>
        <v>2057</v>
      </c>
      <c r="P47" s="15">
        <f t="shared" si="3"/>
        <v>-0.14191933607043278</v>
      </c>
      <c r="Q47" s="8"/>
      <c r="T47" s="39"/>
    </row>
    <row r="48" spans="1:20" ht="15.75">
      <c r="A48" s="9"/>
      <c r="B48" s="12" t="s">
        <v>184</v>
      </c>
      <c r="C48" s="10" t="s">
        <v>185</v>
      </c>
      <c r="D48" s="11" t="s">
        <v>186</v>
      </c>
      <c r="E48" s="11" t="s">
        <v>187</v>
      </c>
      <c r="F48" s="11"/>
      <c r="G48" s="10" t="s">
        <v>110</v>
      </c>
      <c r="H48" s="38">
        <v>921</v>
      </c>
      <c r="I48" s="57">
        <v>921</v>
      </c>
      <c r="J48" s="29"/>
      <c r="K48" s="59" t="s">
        <v>188</v>
      </c>
      <c r="L48" s="2">
        <v>1</v>
      </c>
      <c r="M48" s="14">
        <f t="shared" si="0"/>
        <v>2052</v>
      </c>
      <c r="N48" s="15">
        <f t="shared" si="2"/>
        <v>-5.1005878272299049E-2</v>
      </c>
      <c r="O48" s="14">
        <f t="shared" si="1"/>
        <v>2052</v>
      </c>
      <c r="P48" s="15">
        <f t="shared" si="3"/>
        <v>-0.14400509363953723</v>
      </c>
      <c r="Q48" s="8"/>
      <c r="T48" s="39"/>
    </row>
    <row r="49" spans="1:20" ht="15.75">
      <c r="A49" s="9"/>
      <c r="B49" s="12" t="s">
        <v>189</v>
      </c>
      <c r="C49" s="10" t="s">
        <v>190</v>
      </c>
      <c r="D49" s="11" t="s">
        <v>186</v>
      </c>
      <c r="E49" s="11" t="s">
        <v>191</v>
      </c>
      <c r="F49" s="11"/>
      <c r="G49" s="10" t="s">
        <v>110</v>
      </c>
      <c r="H49" s="38">
        <v>591</v>
      </c>
      <c r="I49" s="57">
        <v>591</v>
      </c>
      <c r="J49" s="29"/>
      <c r="K49" s="59" t="s">
        <v>135</v>
      </c>
      <c r="L49" s="2">
        <v>1</v>
      </c>
      <c r="M49" s="14">
        <f t="shared" si="0"/>
        <v>2282</v>
      </c>
      <c r="N49" s="15">
        <f t="shared" si="2"/>
        <v>5.5362858568525138E-2</v>
      </c>
      <c r="O49" s="14">
        <f t="shared" si="1"/>
        <v>2304</v>
      </c>
      <c r="P49" s="15">
        <f t="shared" si="3"/>
        <v>-3.8882912156673374E-2</v>
      </c>
      <c r="Q49" s="8"/>
      <c r="T49" s="39"/>
    </row>
    <row r="50" spans="1:20" ht="15.75">
      <c r="A50" s="9"/>
      <c r="B50" s="12" t="s">
        <v>192</v>
      </c>
      <c r="C50" s="10" t="s">
        <v>193</v>
      </c>
      <c r="D50" s="11" t="s">
        <v>194</v>
      </c>
      <c r="E50" s="11" t="s">
        <v>195</v>
      </c>
      <c r="F50" s="11"/>
      <c r="G50" s="10" t="s">
        <v>162</v>
      </c>
      <c r="H50" s="38">
        <v>2067</v>
      </c>
      <c r="I50" s="57">
        <v>2533</v>
      </c>
      <c r="J50" s="29"/>
      <c r="K50" s="59" t="s">
        <v>115</v>
      </c>
      <c r="L50" s="2">
        <v>1</v>
      </c>
      <c r="M50" s="14">
        <f t="shared" si="0"/>
        <v>2505</v>
      </c>
      <c r="N50" s="15">
        <f t="shared" si="2"/>
        <v>0.15849428602723728</v>
      </c>
      <c r="O50" s="14">
        <f t="shared" si="1"/>
        <v>2540</v>
      </c>
      <c r="P50" s="15">
        <f t="shared" si="3"/>
        <v>5.9564845105056261E-2</v>
      </c>
      <c r="Q50" s="8"/>
      <c r="T50" s="39"/>
    </row>
    <row r="51" spans="1:20">
      <c r="A51" s="9"/>
      <c r="B51" s="12" t="s">
        <v>196</v>
      </c>
      <c r="C51" s="10" t="s">
        <v>193</v>
      </c>
      <c r="D51" s="11" t="s">
        <v>194</v>
      </c>
      <c r="E51" s="11" t="s">
        <v>197</v>
      </c>
      <c r="F51" s="11"/>
      <c r="G51" s="10" t="s">
        <v>165</v>
      </c>
      <c r="H51" s="38">
        <v>2031</v>
      </c>
      <c r="I51" s="57">
        <v>2031</v>
      </c>
      <c r="J51" s="29"/>
      <c r="K51" s="3"/>
      <c r="L51" s="2"/>
      <c r="M51" s="14"/>
      <c r="N51" s="15">
        <f t="shared" si="2"/>
        <v>-1</v>
      </c>
      <c r="O51" s="14">
        <f t="shared" ref="O51:O90" si="4">IF(K51="",0,(SUMIF($G$13:$G$84,K51,$I$13:$I$84)))</f>
        <v>0</v>
      </c>
      <c r="P51" s="15">
        <f t="shared" si="3"/>
        <v>-1</v>
      </c>
      <c r="Q51" s="8"/>
      <c r="T51" s="39"/>
    </row>
    <row r="52" spans="1:20">
      <c r="A52" s="9"/>
      <c r="B52" s="12" t="s">
        <v>198</v>
      </c>
      <c r="C52" s="10" t="s">
        <v>199</v>
      </c>
      <c r="D52" s="11" t="s">
        <v>200</v>
      </c>
      <c r="E52" s="11"/>
      <c r="F52" s="11"/>
      <c r="G52" s="10" t="s">
        <v>168</v>
      </c>
      <c r="H52" s="38">
        <v>1534</v>
      </c>
      <c r="I52" s="57">
        <v>1534</v>
      </c>
      <c r="J52" s="29"/>
      <c r="K52" s="3"/>
      <c r="L52" s="2"/>
      <c r="M52" s="14">
        <f t="shared" ref="M52:M90" si="5">IF(K52="",0,(SUMIF($G$13:$G$84,K52,$H$13:$H$84)))</f>
        <v>0</v>
      </c>
      <c r="N52" s="15">
        <f t="shared" si="2"/>
        <v>-1</v>
      </c>
      <c r="O52" s="14">
        <f t="shared" si="4"/>
        <v>0</v>
      </c>
      <c r="P52" s="15">
        <f t="shared" si="3"/>
        <v>-1</v>
      </c>
      <c r="Q52" s="8"/>
      <c r="T52" s="39"/>
    </row>
    <row r="53" spans="1:20">
      <c r="A53" s="9"/>
      <c r="B53" s="12" t="s">
        <v>201</v>
      </c>
      <c r="C53" s="10" t="s">
        <v>202</v>
      </c>
      <c r="D53" s="11" t="s">
        <v>200</v>
      </c>
      <c r="E53" s="11"/>
      <c r="F53" s="11"/>
      <c r="G53" s="10" t="s">
        <v>168</v>
      </c>
      <c r="H53" s="38">
        <v>85</v>
      </c>
      <c r="I53" s="57">
        <v>85</v>
      </c>
      <c r="J53" s="29"/>
      <c r="K53" s="3"/>
      <c r="L53" s="2"/>
      <c r="M53" s="14">
        <f t="shared" si="5"/>
        <v>0</v>
      </c>
      <c r="N53" s="15">
        <f t="shared" si="2"/>
        <v>-1</v>
      </c>
      <c r="O53" s="14">
        <f t="shared" si="4"/>
        <v>0</v>
      </c>
      <c r="P53" s="15">
        <f t="shared" si="3"/>
        <v>-1</v>
      </c>
      <c r="Q53" s="8"/>
      <c r="T53" s="39"/>
    </row>
    <row r="54" spans="1:20">
      <c r="A54" s="9"/>
      <c r="B54" s="12" t="s">
        <v>203</v>
      </c>
      <c r="C54" s="10" t="s">
        <v>204</v>
      </c>
      <c r="D54" s="11" t="s">
        <v>200</v>
      </c>
      <c r="E54" s="11"/>
      <c r="F54" s="11"/>
      <c r="G54" s="10" t="s">
        <v>168</v>
      </c>
      <c r="H54" s="38">
        <v>626</v>
      </c>
      <c r="I54" s="57">
        <v>660</v>
      </c>
      <c r="J54" s="29"/>
      <c r="K54" s="3"/>
      <c r="L54" s="2"/>
      <c r="M54" s="14">
        <f t="shared" si="5"/>
        <v>0</v>
      </c>
      <c r="N54" s="15">
        <f t="shared" si="2"/>
        <v>-1</v>
      </c>
      <c r="O54" s="14">
        <f t="shared" si="4"/>
        <v>0</v>
      </c>
      <c r="P54" s="15">
        <f t="shared" si="3"/>
        <v>-1</v>
      </c>
      <c r="Q54" s="8"/>
      <c r="T54" s="39"/>
    </row>
    <row r="55" spans="1:20">
      <c r="A55" s="9"/>
      <c r="B55" s="2" t="s">
        <v>205</v>
      </c>
      <c r="C55" s="10" t="s">
        <v>206</v>
      </c>
      <c r="D55" s="11" t="s">
        <v>207</v>
      </c>
      <c r="E55" s="11"/>
      <c r="F55" s="11"/>
      <c r="G55" s="11" t="s">
        <v>135</v>
      </c>
      <c r="H55" s="38">
        <v>387</v>
      </c>
      <c r="I55" s="57">
        <v>387</v>
      </c>
      <c r="J55" s="29"/>
      <c r="K55" s="3"/>
      <c r="L55" s="2"/>
      <c r="M55" s="14">
        <f t="shared" si="5"/>
        <v>0</v>
      </c>
      <c r="N55" s="15">
        <f t="shared" si="2"/>
        <v>-1</v>
      </c>
      <c r="O55" s="14">
        <f t="shared" si="4"/>
        <v>0</v>
      </c>
      <c r="P55" s="15">
        <f t="shared" si="3"/>
        <v>-1</v>
      </c>
      <c r="Q55" s="8"/>
      <c r="T55" s="39"/>
    </row>
    <row r="56" spans="1:20">
      <c r="A56" s="9"/>
      <c r="B56" s="12" t="s">
        <v>208</v>
      </c>
      <c r="C56" s="10" t="s">
        <v>209</v>
      </c>
      <c r="D56" s="11" t="s">
        <v>210</v>
      </c>
      <c r="E56" s="11"/>
      <c r="F56" s="11"/>
      <c r="G56" s="10" t="s">
        <v>170</v>
      </c>
      <c r="H56" s="38">
        <v>693</v>
      </c>
      <c r="I56" s="57">
        <v>693</v>
      </c>
      <c r="J56" s="29"/>
      <c r="K56" s="3"/>
      <c r="L56" s="2"/>
      <c r="M56" s="14">
        <f t="shared" si="5"/>
        <v>0</v>
      </c>
      <c r="N56" s="15">
        <f t="shared" si="2"/>
        <v>-1</v>
      </c>
      <c r="O56" s="14">
        <f t="shared" si="4"/>
        <v>0</v>
      </c>
      <c r="P56" s="15">
        <f t="shared" si="3"/>
        <v>-1</v>
      </c>
      <c r="Q56" s="8"/>
      <c r="T56" s="39"/>
    </row>
    <row r="57" spans="1:20">
      <c r="A57" s="9"/>
      <c r="B57" s="12" t="s">
        <v>211</v>
      </c>
      <c r="C57" s="10" t="s">
        <v>212</v>
      </c>
      <c r="D57" s="11" t="s">
        <v>213</v>
      </c>
      <c r="E57" s="11" t="s">
        <v>214</v>
      </c>
      <c r="F57" s="11"/>
      <c r="G57" s="10" t="s">
        <v>170</v>
      </c>
      <c r="H57" s="38">
        <v>1676</v>
      </c>
      <c r="I57" s="57">
        <v>1713</v>
      </c>
      <c r="J57" s="29"/>
      <c r="K57" s="3"/>
      <c r="L57" s="2"/>
      <c r="M57" s="14">
        <f t="shared" si="5"/>
        <v>0</v>
      </c>
      <c r="N57" s="15">
        <f t="shared" si="2"/>
        <v>-1</v>
      </c>
      <c r="O57" s="14">
        <f t="shared" si="4"/>
        <v>0</v>
      </c>
      <c r="P57" s="15">
        <f t="shared" si="3"/>
        <v>-1</v>
      </c>
      <c r="Q57" s="8"/>
      <c r="T57" s="39"/>
    </row>
    <row r="58" spans="1:20">
      <c r="A58" s="9"/>
      <c r="B58" s="12" t="s">
        <v>215</v>
      </c>
      <c r="C58" s="10" t="s">
        <v>212</v>
      </c>
      <c r="D58" s="11" t="s">
        <v>213</v>
      </c>
      <c r="E58" s="11" t="s">
        <v>216</v>
      </c>
      <c r="F58" s="11"/>
      <c r="G58" s="10" t="s">
        <v>174</v>
      </c>
      <c r="H58" s="38">
        <v>511</v>
      </c>
      <c r="I58" s="57">
        <v>511</v>
      </c>
      <c r="J58" s="29"/>
      <c r="K58" s="3"/>
      <c r="L58" s="2"/>
      <c r="M58" s="14">
        <f t="shared" si="5"/>
        <v>0</v>
      </c>
      <c r="N58" s="15">
        <f t="shared" si="2"/>
        <v>-1</v>
      </c>
      <c r="O58" s="14">
        <f t="shared" si="4"/>
        <v>0</v>
      </c>
      <c r="P58" s="15">
        <f t="shared" si="3"/>
        <v>-1</v>
      </c>
      <c r="Q58" s="8"/>
      <c r="T58" s="39"/>
    </row>
    <row r="59" spans="1:20">
      <c r="A59" s="9"/>
      <c r="B59" s="12" t="s">
        <v>217</v>
      </c>
      <c r="C59" s="10" t="s">
        <v>218</v>
      </c>
      <c r="D59" s="11" t="s">
        <v>219</v>
      </c>
      <c r="E59" s="11"/>
      <c r="F59" s="11"/>
      <c r="G59" s="10" t="s">
        <v>66</v>
      </c>
      <c r="H59" s="38">
        <v>263</v>
      </c>
      <c r="I59" s="57">
        <v>263</v>
      </c>
      <c r="J59" s="29"/>
      <c r="K59" s="3"/>
      <c r="L59" s="2"/>
      <c r="M59" s="14">
        <f t="shared" si="5"/>
        <v>0</v>
      </c>
      <c r="N59" s="15">
        <f t="shared" si="2"/>
        <v>-1</v>
      </c>
      <c r="O59" s="14">
        <f t="shared" si="4"/>
        <v>0</v>
      </c>
      <c r="P59" s="15">
        <f t="shared" si="3"/>
        <v>-1</v>
      </c>
      <c r="Q59" s="8"/>
      <c r="T59" s="39"/>
    </row>
    <row r="60" spans="1:20">
      <c r="A60" s="9"/>
      <c r="B60" s="2" t="s">
        <v>220</v>
      </c>
      <c r="C60" s="10" t="s">
        <v>221</v>
      </c>
      <c r="D60" s="11" t="s">
        <v>222</v>
      </c>
      <c r="E60" s="11"/>
      <c r="F60" s="11"/>
      <c r="G60" s="11" t="s">
        <v>135</v>
      </c>
      <c r="H60" s="38">
        <v>1065</v>
      </c>
      <c r="I60" s="57">
        <v>1087</v>
      </c>
      <c r="J60" s="29"/>
      <c r="K60" s="3"/>
      <c r="L60" s="2"/>
      <c r="M60" s="14">
        <f t="shared" si="5"/>
        <v>0</v>
      </c>
      <c r="N60" s="15">
        <f t="shared" si="2"/>
        <v>-1</v>
      </c>
      <c r="O60" s="14">
        <f t="shared" si="4"/>
        <v>0</v>
      </c>
      <c r="P60" s="15">
        <f t="shared" si="3"/>
        <v>-1</v>
      </c>
      <c r="Q60" s="8"/>
      <c r="T60" s="39"/>
    </row>
    <row r="61" spans="1:20">
      <c r="A61" s="9"/>
      <c r="B61" s="12" t="s">
        <v>223</v>
      </c>
      <c r="C61" s="10" t="s">
        <v>224</v>
      </c>
      <c r="D61" s="11" t="s">
        <v>225</v>
      </c>
      <c r="E61" s="11"/>
      <c r="F61" s="11"/>
      <c r="G61" s="10" t="s">
        <v>66</v>
      </c>
      <c r="H61" s="38">
        <v>177</v>
      </c>
      <c r="I61" s="57">
        <v>177</v>
      </c>
      <c r="J61" s="29"/>
      <c r="K61" s="3"/>
      <c r="L61" s="2"/>
      <c r="M61" s="14">
        <f t="shared" si="5"/>
        <v>0</v>
      </c>
      <c r="N61" s="15">
        <f t="shared" si="2"/>
        <v>-1</v>
      </c>
      <c r="O61" s="14">
        <f t="shared" si="4"/>
        <v>0</v>
      </c>
      <c r="P61" s="15">
        <f t="shared" si="3"/>
        <v>-1</v>
      </c>
      <c r="Q61" s="8"/>
      <c r="T61" s="39"/>
    </row>
    <row r="62" spans="1:20">
      <c r="A62" s="9"/>
      <c r="B62" s="12" t="s">
        <v>226</v>
      </c>
      <c r="C62" s="10" t="s">
        <v>227</v>
      </c>
      <c r="D62" s="11" t="s">
        <v>225</v>
      </c>
      <c r="E62" s="11"/>
      <c r="F62" s="11"/>
      <c r="G62" s="10" t="s">
        <v>66</v>
      </c>
      <c r="H62" s="38">
        <v>362</v>
      </c>
      <c r="I62" s="57">
        <v>362</v>
      </c>
      <c r="J62" s="29"/>
      <c r="K62" s="3"/>
      <c r="L62" s="2"/>
      <c r="M62" s="14">
        <f t="shared" si="5"/>
        <v>0</v>
      </c>
      <c r="N62" s="15">
        <f t="shared" si="2"/>
        <v>-1</v>
      </c>
      <c r="O62" s="14">
        <f t="shared" si="4"/>
        <v>0</v>
      </c>
      <c r="P62" s="15">
        <f t="shared" si="3"/>
        <v>-1</v>
      </c>
      <c r="Q62" s="8"/>
      <c r="T62" s="39"/>
    </row>
    <row r="63" spans="1:20">
      <c r="A63" s="9"/>
      <c r="B63" s="12" t="s">
        <v>228</v>
      </c>
      <c r="C63" s="10" t="s">
        <v>229</v>
      </c>
      <c r="D63" s="11" t="s">
        <v>230</v>
      </c>
      <c r="E63" s="11" t="s">
        <v>231</v>
      </c>
      <c r="F63" s="11"/>
      <c r="G63" s="10" t="s">
        <v>96</v>
      </c>
      <c r="H63" s="38">
        <v>925</v>
      </c>
      <c r="I63" s="57">
        <v>925</v>
      </c>
      <c r="J63" s="29"/>
      <c r="K63" s="3"/>
      <c r="L63" s="2"/>
      <c r="M63" s="14">
        <f t="shared" si="5"/>
        <v>0</v>
      </c>
      <c r="N63" s="15">
        <f t="shared" si="2"/>
        <v>-1</v>
      </c>
      <c r="O63" s="14">
        <f t="shared" si="4"/>
        <v>0</v>
      </c>
      <c r="P63" s="15">
        <f t="shared" si="3"/>
        <v>-1</v>
      </c>
      <c r="Q63" s="8"/>
      <c r="T63" s="39"/>
    </row>
    <row r="64" spans="1:20">
      <c r="A64" s="9"/>
      <c r="B64" s="12" t="s">
        <v>232</v>
      </c>
      <c r="C64" s="10" t="s">
        <v>229</v>
      </c>
      <c r="D64" s="11" t="s">
        <v>230</v>
      </c>
      <c r="E64" s="11" t="s">
        <v>233</v>
      </c>
      <c r="F64" s="11"/>
      <c r="G64" s="10" t="s">
        <v>130</v>
      </c>
      <c r="H64" s="38">
        <v>1807</v>
      </c>
      <c r="I64" s="57">
        <v>1807</v>
      </c>
      <c r="J64" s="29"/>
      <c r="K64" s="3"/>
      <c r="L64" s="2"/>
      <c r="M64" s="14">
        <f t="shared" si="5"/>
        <v>0</v>
      </c>
      <c r="N64" s="15">
        <f t="shared" si="2"/>
        <v>-1</v>
      </c>
      <c r="O64" s="14">
        <f t="shared" si="4"/>
        <v>0</v>
      </c>
      <c r="P64" s="15">
        <f t="shared" si="3"/>
        <v>-1</v>
      </c>
      <c r="Q64" s="8"/>
      <c r="T64" s="39"/>
    </row>
    <row r="65" spans="1:20">
      <c r="A65" s="9"/>
      <c r="B65" s="12" t="s">
        <v>234</v>
      </c>
      <c r="C65" s="10" t="s">
        <v>229</v>
      </c>
      <c r="D65" s="11" t="s">
        <v>230</v>
      </c>
      <c r="E65" s="11" t="s">
        <v>235</v>
      </c>
      <c r="F65" s="11"/>
      <c r="G65" s="10" t="s">
        <v>136</v>
      </c>
      <c r="H65" s="38">
        <v>1932</v>
      </c>
      <c r="I65" s="57">
        <v>1932</v>
      </c>
      <c r="J65" s="29"/>
      <c r="K65" s="3"/>
      <c r="L65" s="2"/>
      <c r="M65" s="14">
        <f t="shared" si="5"/>
        <v>0</v>
      </c>
      <c r="N65" s="15">
        <f t="shared" si="2"/>
        <v>-1</v>
      </c>
      <c r="O65" s="14">
        <f t="shared" si="4"/>
        <v>0</v>
      </c>
      <c r="P65" s="15">
        <f t="shared" si="3"/>
        <v>-1</v>
      </c>
      <c r="Q65" s="8"/>
      <c r="T65" s="39"/>
    </row>
    <row r="66" spans="1:20">
      <c r="A66" s="9"/>
      <c r="B66" s="12" t="s">
        <v>236</v>
      </c>
      <c r="C66" s="10" t="s">
        <v>229</v>
      </c>
      <c r="D66" s="11" t="s">
        <v>230</v>
      </c>
      <c r="E66" s="11" t="s">
        <v>237</v>
      </c>
      <c r="F66" s="11"/>
      <c r="G66" s="11" t="s">
        <v>183</v>
      </c>
      <c r="H66" s="38">
        <v>865</v>
      </c>
      <c r="I66" s="57">
        <v>865</v>
      </c>
      <c r="J66" s="29"/>
      <c r="K66" s="3"/>
      <c r="L66" s="2"/>
      <c r="M66" s="14">
        <f t="shared" si="5"/>
        <v>0</v>
      </c>
      <c r="N66" s="15">
        <f t="shared" si="2"/>
        <v>-1</v>
      </c>
      <c r="O66" s="14">
        <f t="shared" si="4"/>
        <v>0</v>
      </c>
      <c r="P66" s="15">
        <f t="shared" si="3"/>
        <v>-1</v>
      </c>
      <c r="Q66" s="8"/>
      <c r="T66" s="39"/>
    </row>
    <row r="67" spans="1:20">
      <c r="A67" s="9"/>
      <c r="B67" s="2" t="s">
        <v>238</v>
      </c>
      <c r="C67" s="10" t="s">
        <v>229</v>
      </c>
      <c r="D67" s="11" t="s">
        <v>230</v>
      </c>
      <c r="E67" s="11" t="s">
        <v>237</v>
      </c>
      <c r="F67" s="11"/>
      <c r="G67" s="11" t="s">
        <v>183</v>
      </c>
      <c r="H67" s="38">
        <v>1192</v>
      </c>
      <c r="I67" s="57">
        <v>1192</v>
      </c>
      <c r="J67" s="29"/>
      <c r="K67" s="3"/>
      <c r="L67" s="2"/>
      <c r="M67" s="14">
        <f t="shared" si="5"/>
        <v>0</v>
      </c>
      <c r="N67" s="15">
        <f t="shared" si="2"/>
        <v>-1</v>
      </c>
      <c r="O67" s="14">
        <f t="shared" si="4"/>
        <v>0</v>
      </c>
      <c r="P67" s="15">
        <f t="shared" si="3"/>
        <v>-1</v>
      </c>
      <c r="Q67" s="8"/>
      <c r="T67" s="39"/>
    </row>
    <row r="68" spans="1:20">
      <c r="A68" s="9"/>
      <c r="B68" s="2" t="s">
        <v>239</v>
      </c>
      <c r="C68" s="10" t="s">
        <v>240</v>
      </c>
      <c r="D68" s="11" t="s">
        <v>241</v>
      </c>
      <c r="E68" s="11" t="s">
        <v>242</v>
      </c>
      <c r="F68" s="11"/>
      <c r="G68" s="11" t="s">
        <v>115</v>
      </c>
      <c r="H68" s="38">
        <v>408</v>
      </c>
      <c r="I68" s="57">
        <v>408</v>
      </c>
      <c r="J68" s="29"/>
      <c r="K68" s="3"/>
      <c r="L68" s="2"/>
      <c r="M68" s="14">
        <f t="shared" si="5"/>
        <v>0</v>
      </c>
      <c r="N68" s="15">
        <f t="shared" si="2"/>
        <v>-1</v>
      </c>
      <c r="O68" s="14">
        <f t="shared" si="4"/>
        <v>0</v>
      </c>
      <c r="P68" s="15">
        <f t="shared" si="3"/>
        <v>-1</v>
      </c>
      <c r="Q68" s="8"/>
      <c r="T68" s="39"/>
    </row>
    <row r="69" spans="1:20">
      <c r="A69" s="9"/>
      <c r="B69" s="2" t="s">
        <v>243</v>
      </c>
      <c r="C69" s="10" t="s">
        <v>244</v>
      </c>
      <c r="D69" s="11" t="s">
        <v>241</v>
      </c>
      <c r="E69" s="11" t="s">
        <v>245</v>
      </c>
      <c r="F69" s="11"/>
      <c r="G69" s="11" t="s">
        <v>115</v>
      </c>
      <c r="H69" s="12">
        <v>643</v>
      </c>
      <c r="I69" s="12">
        <v>643</v>
      </c>
      <c r="J69" s="29"/>
      <c r="K69" s="3"/>
      <c r="L69" s="2"/>
      <c r="M69" s="14">
        <f t="shared" si="5"/>
        <v>0</v>
      </c>
      <c r="N69" s="15">
        <f t="shared" si="2"/>
        <v>-1</v>
      </c>
      <c r="O69" s="14">
        <f t="shared" si="4"/>
        <v>0</v>
      </c>
      <c r="P69" s="15">
        <f t="shared" si="3"/>
        <v>-1</v>
      </c>
      <c r="Q69" s="8"/>
      <c r="T69" s="39"/>
    </row>
    <row r="70" spans="1:20">
      <c r="A70" s="9"/>
      <c r="B70" s="7" t="s">
        <v>246</v>
      </c>
      <c r="C70" s="5" t="s">
        <v>247</v>
      </c>
      <c r="D70" s="11" t="s">
        <v>241</v>
      </c>
      <c r="E70" s="5" t="s">
        <v>248</v>
      </c>
      <c r="G70" s="11" t="s">
        <v>115</v>
      </c>
      <c r="H70" s="7">
        <v>198</v>
      </c>
      <c r="I70" s="47">
        <v>198</v>
      </c>
      <c r="J70" s="29"/>
      <c r="K70" s="3"/>
      <c r="L70" s="2"/>
      <c r="M70" s="14">
        <f t="shared" si="5"/>
        <v>0</v>
      </c>
      <c r="N70" s="15">
        <f t="shared" si="2"/>
        <v>-1</v>
      </c>
      <c r="O70" s="14">
        <f t="shared" si="4"/>
        <v>0</v>
      </c>
      <c r="P70" s="15">
        <f t="shared" si="3"/>
        <v>-1</v>
      </c>
      <c r="Q70" s="8"/>
      <c r="T70" s="39"/>
    </row>
    <row r="71" spans="1:20">
      <c r="A71" s="9"/>
      <c r="B71" s="12" t="s">
        <v>249</v>
      </c>
      <c r="C71" s="10" t="s">
        <v>250</v>
      </c>
      <c r="D71" s="11"/>
      <c r="E71" s="11"/>
      <c r="F71" s="11"/>
      <c r="G71" s="10" t="s">
        <v>66</v>
      </c>
      <c r="H71" s="38">
        <v>114</v>
      </c>
      <c r="I71" s="57">
        <v>114</v>
      </c>
      <c r="J71" s="29"/>
      <c r="K71" s="3"/>
      <c r="L71" s="2"/>
      <c r="M71" s="14">
        <f t="shared" si="5"/>
        <v>0</v>
      </c>
      <c r="N71" s="15">
        <f t="shared" si="2"/>
        <v>-1</v>
      </c>
      <c r="O71" s="14">
        <f t="shared" si="4"/>
        <v>0</v>
      </c>
      <c r="P71" s="15">
        <f t="shared" si="3"/>
        <v>-1</v>
      </c>
      <c r="Q71" s="8"/>
      <c r="T71" s="39"/>
    </row>
    <row r="72" spans="1:20">
      <c r="A72" s="9"/>
      <c r="B72" s="12" t="s">
        <v>251</v>
      </c>
      <c r="C72" s="10" t="s">
        <v>252</v>
      </c>
      <c r="D72" s="11"/>
      <c r="E72" s="11"/>
      <c r="F72" s="11"/>
      <c r="G72" s="10" t="s">
        <v>66</v>
      </c>
      <c r="H72" s="38">
        <v>25</v>
      </c>
      <c r="I72" s="57">
        <v>25</v>
      </c>
      <c r="J72" s="29"/>
      <c r="K72" s="3"/>
      <c r="L72" s="2"/>
      <c r="M72" s="14">
        <f t="shared" si="5"/>
        <v>0</v>
      </c>
      <c r="N72" s="15">
        <f t="shared" si="2"/>
        <v>-1</v>
      </c>
      <c r="O72" s="14">
        <f t="shared" si="4"/>
        <v>0</v>
      </c>
      <c r="P72" s="15">
        <f t="shared" si="3"/>
        <v>-1</v>
      </c>
      <c r="Q72" s="8"/>
      <c r="T72" s="39"/>
    </row>
    <row r="73" spans="1:20">
      <c r="A73" s="9"/>
      <c r="B73" s="12" t="s">
        <v>253</v>
      </c>
      <c r="C73" s="10" t="s">
        <v>92</v>
      </c>
      <c r="D73" s="11"/>
      <c r="E73" s="11"/>
      <c r="F73" s="11"/>
      <c r="G73" s="10" t="s">
        <v>92</v>
      </c>
      <c r="H73" s="38">
        <v>22</v>
      </c>
      <c r="I73" s="57">
        <v>22</v>
      </c>
      <c r="J73" s="29"/>
      <c r="K73" s="3"/>
      <c r="L73" s="2"/>
      <c r="M73" s="14">
        <f t="shared" si="5"/>
        <v>0</v>
      </c>
      <c r="N73" s="15">
        <f t="shared" si="2"/>
        <v>-1</v>
      </c>
      <c r="O73" s="14">
        <f t="shared" si="4"/>
        <v>0</v>
      </c>
      <c r="P73" s="15">
        <f t="shared" si="3"/>
        <v>-1</v>
      </c>
      <c r="Q73" s="8"/>
      <c r="T73" s="39"/>
    </row>
    <row r="74" spans="1:20">
      <c r="A74" s="9"/>
      <c r="B74" s="12" t="s">
        <v>254</v>
      </c>
      <c r="C74" s="10" t="s">
        <v>255</v>
      </c>
      <c r="D74" s="11"/>
      <c r="E74" s="11"/>
      <c r="F74" s="11"/>
      <c r="G74" s="10" t="s">
        <v>92</v>
      </c>
      <c r="H74" s="38">
        <v>2234</v>
      </c>
      <c r="I74" s="57">
        <v>2439</v>
      </c>
      <c r="J74" s="29"/>
      <c r="K74" s="3"/>
      <c r="L74" s="2"/>
      <c r="M74" s="14">
        <f t="shared" si="5"/>
        <v>0</v>
      </c>
      <c r="N74" s="15">
        <f t="shared" si="2"/>
        <v>-1</v>
      </c>
      <c r="O74" s="14">
        <f t="shared" si="4"/>
        <v>0</v>
      </c>
      <c r="P74" s="15">
        <f t="shared" si="3"/>
        <v>-1</v>
      </c>
      <c r="Q74" s="8"/>
      <c r="T74" s="39"/>
    </row>
    <row r="75" spans="1:20">
      <c r="A75" s="9"/>
      <c r="B75" s="12" t="s">
        <v>256</v>
      </c>
      <c r="C75" s="10" t="s">
        <v>255</v>
      </c>
      <c r="D75" s="11"/>
      <c r="E75" s="11"/>
      <c r="F75" s="11"/>
      <c r="G75" s="10" t="s">
        <v>96</v>
      </c>
      <c r="H75" s="38">
        <v>462</v>
      </c>
      <c r="I75" s="57">
        <v>462</v>
      </c>
      <c r="J75" s="29"/>
      <c r="K75" s="3"/>
      <c r="L75" s="2"/>
      <c r="M75" s="14">
        <f t="shared" si="5"/>
        <v>0</v>
      </c>
      <c r="N75" s="15">
        <f t="shared" si="2"/>
        <v>-1</v>
      </c>
      <c r="O75" s="14">
        <f t="shared" si="4"/>
        <v>0</v>
      </c>
      <c r="P75" s="15">
        <f t="shared" si="3"/>
        <v>-1</v>
      </c>
      <c r="Q75" s="8"/>
      <c r="T75" s="39"/>
    </row>
    <row r="76" spans="1:20">
      <c r="A76" s="9"/>
      <c r="B76" s="12" t="s">
        <v>257</v>
      </c>
      <c r="C76" s="10" t="s">
        <v>255</v>
      </c>
      <c r="D76" s="11"/>
      <c r="E76" s="11"/>
      <c r="F76" s="11"/>
      <c r="G76" s="10" t="s">
        <v>96</v>
      </c>
      <c r="H76" s="38">
        <v>649</v>
      </c>
      <c r="I76" s="57">
        <v>649</v>
      </c>
      <c r="J76" s="29"/>
      <c r="K76" s="3"/>
      <c r="L76" s="2"/>
      <c r="M76" s="14">
        <f t="shared" si="5"/>
        <v>0</v>
      </c>
      <c r="N76" s="15">
        <f t="shared" si="2"/>
        <v>-1</v>
      </c>
      <c r="O76" s="14">
        <f t="shared" si="4"/>
        <v>0</v>
      </c>
      <c r="P76" s="15">
        <f t="shared" si="3"/>
        <v>-1</v>
      </c>
      <c r="Q76" s="8"/>
      <c r="T76" s="39"/>
    </row>
    <row r="77" spans="1:20">
      <c r="A77" s="9"/>
      <c r="B77" s="12" t="s">
        <v>258</v>
      </c>
      <c r="C77" s="10" t="s">
        <v>255</v>
      </c>
      <c r="D77" s="11"/>
      <c r="E77" s="11"/>
      <c r="F77" s="11"/>
      <c r="G77" s="10" t="s">
        <v>107</v>
      </c>
      <c r="H77" s="38">
        <v>2063</v>
      </c>
      <c r="I77" s="57">
        <v>2104</v>
      </c>
      <c r="J77" s="29"/>
      <c r="K77" s="3"/>
      <c r="L77" s="2"/>
      <c r="M77" s="14">
        <f t="shared" si="5"/>
        <v>0</v>
      </c>
      <c r="N77" s="15">
        <f t="shared" si="2"/>
        <v>-1</v>
      </c>
      <c r="O77" s="14">
        <f t="shared" si="4"/>
        <v>0</v>
      </c>
      <c r="P77" s="15">
        <f t="shared" si="3"/>
        <v>-1</v>
      </c>
      <c r="Q77" s="8"/>
      <c r="T77" s="39"/>
    </row>
    <row r="78" spans="1:20">
      <c r="A78" s="9"/>
      <c r="B78" s="12" t="s">
        <v>259</v>
      </c>
      <c r="C78" s="10" t="s">
        <v>255</v>
      </c>
      <c r="D78" s="11"/>
      <c r="E78" s="11"/>
      <c r="F78" s="11"/>
      <c r="G78" s="10" t="s">
        <v>111</v>
      </c>
      <c r="H78" s="38">
        <v>666</v>
      </c>
      <c r="I78" s="57">
        <v>666</v>
      </c>
      <c r="J78" s="29"/>
      <c r="K78" s="3"/>
      <c r="L78" s="2"/>
      <c r="M78" s="14">
        <f t="shared" si="5"/>
        <v>0</v>
      </c>
      <c r="N78" s="15">
        <f t="shared" ref="N78:N90" si="6">IF(K78="",-1,(-($L$6-(M78/L78))/$L$6))</f>
        <v>-1</v>
      </c>
      <c r="O78" s="14">
        <f t="shared" si="4"/>
        <v>0</v>
      </c>
      <c r="P78" s="15">
        <f t="shared" ref="P78:P90" si="7">IF(K78="",-1,(-($M$6-(O78/L78))/$M$6))</f>
        <v>-1</v>
      </c>
      <c r="Q78" s="8"/>
      <c r="T78" s="39"/>
    </row>
    <row r="79" spans="1:20">
      <c r="A79" s="9"/>
      <c r="B79" s="12" t="s">
        <v>260</v>
      </c>
      <c r="C79" s="10" t="s">
        <v>255</v>
      </c>
      <c r="D79" s="11"/>
      <c r="E79" s="11"/>
      <c r="F79" s="11"/>
      <c r="G79" s="10" t="s">
        <v>111</v>
      </c>
      <c r="H79" s="38">
        <v>1331</v>
      </c>
      <c r="I79" s="57">
        <v>1331</v>
      </c>
      <c r="J79" s="29"/>
      <c r="K79" s="3"/>
      <c r="L79" s="2"/>
      <c r="M79" s="14">
        <f t="shared" si="5"/>
        <v>0</v>
      </c>
      <c r="N79" s="15">
        <f t="shared" si="6"/>
        <v>-1</v>
      </c>
      <c r="O79" s="14">
        <f t="shared" si="4"/>
        <v>0</v>
      </c>
      <c r="P79" s="15">
        <f t="shared" si="7"/>
        <v>-1</v>
      </c>
      <c r="Q79" s="8"/>
      <c r="T79" s="39"/>
    </row>
    <row r="80" spans="1:20">
      <c r="A80" s="9"/>
      <c r="B80" s="12" t="s">
        <v>261</v>
      </c>
      <c r="C80" s="10" t="s">
        <v>255</v>
      </c>
      <c r="D80" s="11"/>
      <c r="E80" s="11"/>
      <c r="F80" s="11"/>
      <c r="G80" s="10" t="s">
        <v>116</v>
      </c>
      <c r="H80" s="38">
        <v>1106</v>
      </c>
      <c r="I80" s="57">
        <v>1106</v>
      </c>
      <c r="J80" s="29"/>
      <c r="K80" s="3"/>
      <c r="L80" s="2"/>
      <c r="M80" s="14">
        <f t="shared" si="5"/>
        <v>0</v>
      </c>
      <c r="N80" s="15">
        <f t="shared" si="6"/>
        <v>-1</v>
      </c>
      <c r="O80" s="14">
        <f t="shared" si="4"/>
        <v>0</v>
      </c>
      <c r="P80" s="15">
        <f t="shared" si="7"/>
        <v>-1</v>
      </c>
      <c r="Q80" s="8"/>
      <c r="T80" s="39"/>
    </row>
    <row r="81" spans="1:20">
      <c r="A81" s="9"/>
      <c r="B81" s="12" t="s">
        <v>262</v>
      </c>
      <c r="C81" s="10" t="s">
        <v>255</v>
      </c>
      <c r="D81" s="11"/>
      <c r="E81" s="11"/>
      <c r="F81" s="11"/>
      <c r="G81" s="10" t="s">
        <v>116</v>
      </c>
      <c r="H81" s="38">
        <v>743</v>
      </c>
      <c r="I81" s="57">
        <v>743</v>
      </c>
      <c r="J81" s="29"/>
      <c r="K81" s="3"/>
      <c r="L81" s="2"/>
      <c r="M81" s="14">
        <f t="shared" si="5"/>
        <v>0</v>
      </c>
      <c r="N81" s="15">
        <f t="shared" si="6"/>
        <v>-1</v>
      </c>
      <c r="O81" s="14">
        <f t="shared" si="4"/>
        <v>0</v>
      </c>
      <c r="P81" s="15">
        <f t="shared" si="7"/>
        <v>-1</v>
      </c>
      <c r="Q81" s="8"/>
      <c r="T81" s="39"/>
    </row>
    <row r="82" spans="1:20">
      <c r="A82" s="9"/>
      <c r="B82" s="12" t="s">
        <v>263</v>
      </c>
      <c r="C82" s="10" t="s">
        <v>126</v>
      </c>
      <c r="D82" s="11"/>
      <c r="E82" s="11"/>
      <c r="F82" s="11"/>
      <c r="G82" s="10" t="s">
        <v>126</v>
      </c>
      <c r="H82" s="38">
        <v>2099</v>
      </c>
      <c r="I82" s="57">
        <v>2099</v>
      </c>
      <c r="J82" s="29"/>
      <c r="K82" s="3"/>
      <c r="L82" s="2"/>
      <c r="M82" s="14">
        <f t="shared" si="5"/>
        <v>0</v>
      </c>
      <c r="N82" s="15">
        <f t="shared" si="6"/>
        <v>-1</v>
      </c>
      <c r="O82" s="14">
        <f t="shared" si="4"/>
        <v>0</v>
      </c>
      <c r="P82" s="15">
        <f t="shared" si="7"/>
        <v>-1</v>
      </c>
      <c r="Q82" s="8"/>
      <c r="T82" s="39"/>
    </row>
    <row r="83" spans="1:20">
      <c r="A83" s="9"/>
      <c r="B83" s="12" t="s">
        <v>264</v>
      </c>
      <c r="C83" s="10" t="s">
        <v>265</v>
      </c>
      <c r="D83" s="11"/>
      <c r="E83" s="11"/>
      <c r="F83" s="11"/>
      <c r="G83" s="10" t="s">
        <v>170</v>
      </c>
      <c r="H83" s="38">
        <v>124</v>
      </c>
      <c r="I83" s="57">
        <v>124</v>
      </c>
      <c r="J83" s="29"/>
      <c r="K83" s="3"/>
      <c r="L83" s="2"/>
      <c r="M83" s="14">
        <f t="shared" si="5"/>
        <v>0</v>
      </c>
      <c r="N83" s="15">
        <f t="shared" si="6"/>
        <v>-1</v>
      </c>
      <c r="O83" s="14">
        <f t="shared" si="4"/>
        <v>0</v>
      </c>
      <c r="P83" s="15">
        <f t="shared" si="7"/>
        <v>-1</v>
      </c>
      <c r="Q83" s="8"/>
      <c r="T83" s="39"/>
    </row>
    <row r="84" spans="1:20">
      <c r="A84" s="9"/>
      <c r="B84" s="12" t="s">
        <v>266</v>
      </c>
      <c r="C84" s="10" t="s">
        <v>255</v>
      </c>
      <c r="D84" s="11"/>
      <c r="E84" s="11"/>
      <c r="F84" s="11"/>
      <c r="G84" s="10" t="s">
        <v>174</v>
      </c>
      <c r="H84" s="38">
        <v>1514</v>
      </c>
      <c r="I84" s="57">
        <v>1954</v>
      </c>
      <c r="J84" s="29"/>
      <c r="K84" s="3"/>
      <c r="L84" s="2"/>
      <c r="M84" s="14">
        <f t="shared" si="5"/>
        <v>0</v>
      </c>
      <c r="N84" s="15">
        <f t="shared" si="6"/>
        <v>-1</v>
      </c>
      <c r="O84" s="14">
        <f t="shared" si="4"/>
        <v>0</v>
      </c>
      <c r="P84" s="15">
        <f t="shared" si="7"/>
        <v>-1</v>
      </c>
      <c r="Q84" s="8"/>
    </row>
    <row r="85" spans="1:20">
      <c r="A85" s="9"/>
      <c r="B85" s="12" t="s">
        <v>267</v>
      </c>
      <c r="C85" s="10" t="s">
        <v>255</v>
      </c>
      <c r="D85" s="11"/>
      <c r="E85" s="11"/>
      <c r="F85" s="11"/>
      <c r="G85" s="11" t="s">
        <v>179</v>
      </c>
      <c r="H85" s="38">
        <v>1993</v>
      </c>
      <c r="I85" s="57">
        <v>2703</v>
      </c>
      <c r="J85" s="29"/>
      <c r="K85" s="3"/>
      <c r="L85" s="2"/>
      <c r="M85" s="14">
        <f t="shared" si="5"/>
        <v>0</v>
      </c>
      <c r="N85" s="15">
        <f t="shared" si="6"/>
        <v>-1</v>
      </c>
      <c r="O85" s="14">
        <f t="shared" si="4"/>
        <v>0</v>
      </c>
      <c r="P85" s="15">
        <f t="shared" si="7"/>
        <v>-1</v>
      </c>
      <c r="Q85" s="8"/>
    </row>
    <row r="86" spans="1:20">
      <c r="A86" s="9"/>
      <c r="B86" s="2" t="s">
        <v>268</v>
      </c>
      <c r="C86" s="10" t="s">
        <v>188</v>
      </c>
      <c r="D86" s="11"/>
      <c r="E86" s="11"/>
      <c r="F86" s="11"/>
      <c r="G86" s="11" t="s">
        <v>188</v>
      </c>
      <c r="H86" s="38">
        <v>2052</v>
      </c>
      <c r="I86" s="57">
        <v>2052</v>
      </c>
      <c r="J86" s="29"/>
      <c r="K86" s="3"/>
      <c r="L86" s="2"/>
      <c r="M86" s="14">
        <f t="shared" si="5"/>
        <v>0</v>
      </c>
      <c r="N86" s="15">
        <f t="shared" si="6"/>
        <v>-1</v>
      </c>
      <c r="O86" s="14">
        <f t="shared" si="4"/>
        <v>0</v>
      </c>
      <c r="P86" s="15">
        <f t="shared" si="7"/>
        <v>-1</v>
      </c>
      <c r="Q86" s="8"/>
    </row>
    <row r="87" spans="1:20">
      <c r="A87" s="9"/>
      <c r="B87" s="7" t="s">
        <v>269</v>
      </c>
      <c r="C87" s="5" t="s">
        <v>270</v>
      </c>
      <c r="G87" s="11" t="s">
        <v>115</v>
      </c>
      <c r="H87" s="7">
        <v>105</v>
      </c>
      <c r="I87" s="47">
        <v>105</v>
      </c>
      <c r="J87" s="29"/>
      <c r="K87" s="3"/>
      <c r="L87" s="2"/>
      <c r="M87" s="14">
        <f t="shared" si="5"/>
        <v>0</v>
      </c>
      <c r="N87" s="15">
        <f t="shared" si="6"/>
        <v>-1</v>
      </c>
      <c r="O87" s="14">
        <f t="shared" si="4"/>
        <v>0</v>
      </c>
      <c r="P87" s="15">
        <f t="shared" si="7"/>
        <v>-1</v>
      </c>
      <c r="Q87" s="8"/>
    </row>
    <row r="88" spans="1:20">
      <c r="A88" s="9"/>
      <c r="B88" s="7" t="s">
        <v>271</v>
      </c>
      <c r="C88" s="5" t="s">
        <v>272</v>
      </c>
      <c r="G88" s="11" t="s">
        <v>115</v>
      </c>
      <c r="H88" s="7">
        <v>49</v>
      </c>
      <c r="I88" s="47">
        <v>49</v>
      </c>
      <c r="J88" s="29"/>
      <c r="K88" s="3"/>
      <c r="L88" s="2"/>
      <c r="M88" s="14">
        <f t="shared" si="5"/>
        <v>0</v>
      </c>
      <c r="N88" s="15">
        <f t="shared" si="6"/>
        <v>-1</v>
      </c>
      <c r="O88" s="14">
        <f t="shared" si="4"/>
        <v>0</v>
      </c>
      <c r="P88" s="15">
        <f t="shared" si="7"/>
        <v>-1</v>
      </c>
      <c r="Q88" s="8"/>
    </row>
    <row r="89" spans="1:20">
      <c r="A89" s="9"/>
      <c r="J89" s="29"/>
      <c r="K89" s="3"/>
      <c r="L89" s="2"/>
      <c r="M89" s="14">
        <f t="shared" si="5"/>
        <v>0</v>
      </c>
      <c r="N89" s="15">
        <f t="shared" si="6"/>
        <v>-1</v>
      </c>
      <c r="O89" s="14">
        <f t="shared" si="4"/>
        <v>0</v>
      </c>
      <c r="P89" s="15">
        <f t="shared" si="7"/>
        <v>-1</v>
      </c>
      <c r="Q89" s="8"/>
    </row>
    <row r="90" spans="1:20">
      <c r="A90" s="9"/>
      <c r="J90" s="29"/>
      <c r="K90" s="3"/>
      <c r="L90" s="2"/>
      <c r="M90" s="14">
        <f t="shared" si="5"/>
        <v>0</v>
      </c>
      <c r="N90" s="15">
        <f t="shared" si="6"/>
        <v>-1</v>
      </c>
      <c r="O90" s="14">
        <f t="shared" si="4"/>
        <v>0</v>
      </c>
      <c r="P90" s="15">
        <f t="shared" si="7"/>
        <v>-1</v>
      </c>
      <c r="Q90" s="8"/>
    </row>
    <row r="92" spans="1:20">
      <c r="O92" s="61"/>
    </row>
  </sheetData>
  <autoFilter ref="B12:I88" xr:uid="{00000000-0001-0000-0100-000000000000}">
    <sortState xmlns:xlrd2="http://schemas.microsoft.com/office/spreadsheetml/2017/richdata2" ref="B13:I88">
      <sortCondition ref="D12:D88"/>
    </sortState>
  </autoFilter>
  <mergeCells count="3">
    <mergeCell ref="B4:F6"/>
    <mergeCell ref="M10:P10"/>
    <mergeCell ref="B8:F8"/>
  </mergeCells>
  <phoneticPr fontId="5" type="noConversion"/>
  <conditionalFormatting sqref="B10:M10">
    <cfRule type="cellIs" dxfId="4" priority="5" stopIfTrue="1" operator="equal">
      <formula>"none"</formula>
    </cfRule>
  </conditionalFormatting>
  <conditionalFormatting sqref="M13:M90 O13:O90">
    <cfRule type="cellIs" dxfId="3" priority="1" stopIfTrue="1" operator="equal">
      <formula>0</formula>
    </cfRule>
  </conditionalFormatting>
  <conditionalFormatting sqref="N13:N90 P13:P90">
    <cfRule type="cellIs" dxfId="2" priority="2" stopIfTrue="1" operator="equal">
      <formula>-1</formula>
    </cfRule>
    <cfRule type="cellIs" dxfId="1" priority="3" stopIfTrue="1" operator="notBetween">
      <formula>-0.2049</formula>
      <formula>0.2049</formula>
    </cfRule>
    <cfRule type="cellIs" dxfId="0"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dbd254-5900-45b6-9581-0916a6687f56">
      <Terms xmlns="http://schemas.microsoft.com/office/infopath/2007/PartnerControls"/>
    </lcf76f155ced4ddcb4097134ff3c332f>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North West Leicestershire</TermName>
          <TermId xmlns="http://schemas.microsoft.com/office/infopath/2007/PartnerControls">eed213a0-a4f9-4850-86fd-4dd3ff3b63c2</TermId>
        </TermInfo>
      </Terms>
    </d08e702f979e48d3863205ea645082c2>
    <TaxCatchAll xmlns="07a766d4-cf60-4260-9f49-242aaa07e1bd">
      <Value>210</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mso-contentType ?>
<SharedContentType xmlns="Microsoft.SharePoint.Taxonomy.ContentTypeSync" SourceId="383954fa-2a65-4d57-99ac-c02654c3af93" ContentTypeId="0x010100E7BD6A8A66F7CB4BBA2B02F0531791BE" PreviousValue="false"/>
</file>

<file path=customXml/item7.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BC34AEB5A2DE7D42AEC8F72C6A4913BF" ma:contentTypeVersion="11" ma:contentTypeDescription="Parent Document Content Type for all review documents" ma:contentTypeScope="" ma:versionID="b9cfc1d59853dc09ff206a9c0044738c">
  <xsd:schema xmlns:xsd="http://www.w3.org/2001/XMLSchema" xmlns:xs="http://www.w3.org/2001/XMLSchema" xmlns:p="http://schemas.microsoft.com/office/2006/metadata/properties" xmlns:ns1="http://schemas.microsoft.com/sharepoint/v3" xmlns:ns2="07a766d4-cf60-4260-9f49-242aaa07e1bd" xmlns:ns3="d23c6157-5623-4293-b83e-785d6ba7de2d" xmlns:ns4="a5dbd254-5900-45b6-9581-0916a6687f56" targetNamespace="http://schemas.microsoft.com/office/2006/metadata/properties" ma:root="true" ma:fieldsID="cb8eec58792665cd9d714ccf091612ad" ns1:_="" ns2:_="" ns3:_="" ns4:_="">
    <xsd:import namespace="http://schemas.microsoft.com/sharepoint/v3"/>
    <xsd:import namespace="07a766d4-cf60-4260-9f49-242aaa07e1bd"/>
    <xsd:import namespace="d23c6157-5623-4293-b83e-785d6ba7de2d"/>
    <xsd:import namespace="a5dbd254-5900-45b6-9581-0916a6687f56"/>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lcf76f155ced4ddcb4097134ff3c332f" minOccurs="0"/>
                <xsd:element ref="ns4:MediaServiceOCR" minOccurs="0"/>
                <xsd:element ref="ns4:MediaServiceGenerationTime" minOccurs="0"/>
                <xsd:element ref="ns4:MediaServiceEventHashCode" minOccurs="0"/>
                <xsd:element ref="ns3:SharedWithUsers" minOccurs="0"/>
                <xsd:element ref="ns3:SharedWithDetails"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dbd254-5900-45b6-9581-0916a6687f56"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BAC0C3-7CB7-4C3D-8C63-B3C372721FBD}"/>
</file>

<file path=customXml/itemProps2.xml><?xml version="1.0" encoding="utf-8"?>
<ds:datastoreItem xmlns:ds="http://schemas.openxmlformats.org/officeDocument/2006/customXml" ds:itemID="{255B7FDA-1106-4372-997E-8FE17782560C}"/>
</file>

<file path=customXml/itemProps3.xml><?xml version="1.0" encoding="utf-8"?>
<ds:datastoreItem xmlns:ds="http://schemas.openxmlformats.org/officeDocument/2006/customXml" ds:itemID="{4C1DE274-EFF0-4630-B066-493C6358DED3}"/>
</file>

<file path=customXml/itemProps4.xml><?xml version="1.0" encoding="utf-8"?>
<ds:datastoreItem xmlns:ds="http://schemas.openxmlformats.org/officeDocument/2006/customXml" ds:itemID="{44E300C0-649E-4158-B5C9-EC0E1F1E1FCE}"/>
</file>

<file path=customXml/itemProps5.xml><?xml version="1.0" encoding="utf-8"?>
<ds:datastoreItem xmlns:ds="http://schemas.openxmlformats.org/officeDocument/2006/customXml" ds:itemID="{C3B0E102-D730-48E6-A518-6841DC611594}"/>
</file>

<file path=customXml/itemProps6.xml><?xml version="1.0" encoding="utf-8"?>
<ds:datastoreItem xmlns:ds="http://schemas.openxmlformats.org/officeDocument/2006/customXml" ds:itemID="{B5932D6D-CEF1-4C3E-9F80-98E314A86CC7}"/>
</file>

<file path=customXml/itemProps7.xml><?xml version="1.0" encoding="utf-8"?>
<ds:datastoreItem xmlns:ds="http://schemas.openxmlformats.org/officeDocument/2006/customXml" ds:itemID="{6A0920DD-A309-4F78-B724-4C83EF61B2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
  <cp:revision/>
  <dcterms:created xsi:type="dcterms:W3CDTF">2002-01-23T12:13:56Z</dcterms:created>
  <dcterms:modified xsi:type="dcterms:W3CDTF">2024-03-15T14:24:06Z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0x010100F07FF54CAA83C1458968B2BFE3F57900</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210;#North West Leicestershire|eed213a0-a4f9-4850-86fd-4dd3ff3b63c2</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ies>
</file>