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lgbce-my.sharepoint.com/personal/ben_russon_lgbce_org_uk/Documents/Documents/Wakefield - IC/"/>
    </mc:Choice>
  </mc:AlternateContent>
  <xr:revisionPtr revIDLastSave="0" documentId="8_{561C65AE-0F10-4EB8-8CE3-CB9C3E783C81}" xr6:coauthVersionLast="47" xr6:coauthVersionMax="47" xr10:uidLastSave="{00000000-0000-0000-0000-000000000000}"/>
  <bookViews>
    <workbookView xWindow="-120" yWindow="-120" windowWidth="29040" windowHeight="1764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7" l="1"/>
  <c r="J5" i="7"/>
  <c r="M14" i="7"/>
  <c r="M15" i="7"/>
  <c r="M16" i="7"/>
  <c r="M17" i="7"/>
  <c r="M18" i="7"/>
  <c r="M19" i="7"/>
  <c r="M20" i="7"/>
  <c r="M21" i="7"/>
  <c r="M22" i="7"/>
  <c r="M23" i="7"/>
  <c r="M24" i="7"/>
  <c r="M25" i="7"/>
  <c r="M26" i="7"/>
  <c r="M27" i="7"/>
  <c r="M28" i="7"/>
  <c r="M29" i="7"/>
  <c r="M30" i="7"/>
  <c r="M31" i="7"/>
  <c r="M32" i="7"/>
  <c r="M33" i="7"/>
  <c r="K14" i="7"/>
  <c r="K15" i="7"/>
  <c r="K16" i="7"/>
  <c r="K17" i="7"/>
  <c r="K18" i="7"/>
  <c r="K19" i="7"/>
  <c r="K20" i="7"/>
  <c r="K21" i="7"/>
  <c r="K22" i="7"/>
  <c r="K23" i="7"/>
  <c r="K24" i="7"/>
  <c r="K25" i="7"/>
  <c r="K26" i="7"/>
  <c r="K27" i="7"/>
  <c r="K28" i="7"/>
  <c r="K29" i="7"/>
  <c r="K30" i="7"/>
  <c r="K31" i="7"/>
  <c r="K32" i="7"/>
  <c r="K33" i="7"/>
  <c r="M13" i="7"/>
  <c r="K13" i="7"/>
  <c r="K34" i="7" l="1"/>
  <c r="L34" i="7"/>
  <c r="M34" i="7"/>
  <c r="N34" i="7"/>
  <c r="K35" i="7"/>
  <c r="L35" i="7"/>
  <c r="M35" i="7"/>
  <c r="N35" i="7"/>
  <c r="K36" i="7"/>
  <c r="L36" i="7"/>
  <c r="M36" i="7"/>
  <c r="N36" i="7"/>
  <c r="K37" i="7"/>
  <c r="L37" i="7"/>
  <c r="M37" i="7"/>
  <c r="N37" i="7"/>
  <c r="K38" i="7"/>
  <c r="L38" i="7"/>
  <c r="M38" i="7"/>
  <c r="N38" i="7"/>
  <c r="K39" i="7"/>
  <c r="L39" i="7"/>
  <c r="M39" i="7"/>
  <c r="N39" i="7"/>
  <c r="K40" i="7"/>
  <c r="L40" i="7"/>
  <c r="M40" i="7"/>
  <c r="N40" i="7"/>
  <c r="K41" i="7"/>
  <c r="L41" i="7"/>
  <c r="M41" i="7"/>
  <c r="N41" i="7"/>
  <c r="K42" i="7"/>
  <c r="L42" i="7"/>
  <c r="M42" i="7"/>
  <c r="N42" i="7"/>
  <c r="K43" i="7"/>
  <c r="L43" i="7"/>
  <c r="M43" i="7"/>
  <c r="N43" i="7"/>
  <c r="K44" i="7"/>
  <c r="L44" i="7"/>
  <c r="M44" i="7"/>
  <c r="N44" i="7"/>
  <c r="K45" i="7"/>
  <c r="L45" i="7"/>
  <c r="M45" i="7"/>
  <c r="N45" i="7"/>
  <c r="K46" i="7"/>
  <c r="L46" i="7"/>
  <c r="M46" i="7"/>
  <c r="N46" i="7"/>
  <c r="K47" i="7"/>
  <c r="L47" i="7"/>
  <c r="M47" i="7"/>
  <c r="N47" i="7"/>
  <c r="K48" i="7"/>
  <c r="L48" i="7"/>
  <c r="M48" i="7"/>
  <c r="N48" i="7"/>
  <c r="K49" i="7"/>
  <c r="L49" i="7"/>
  <c r="M49" i="7"/>
  <c r="N49" i="7"/>
  <c r="K50" i="7"/>
  <c r="L50" i="7"/>
  <c r="M50" i="7"/>
  <c r="N50" i="7"/>
  <c r="K51" i="7"/>
  <c r="L51" i="7"/>
  <c r="M51" i="7"/>
  <c r="N51" i="7"/>
  <c r="K52" i="7"/>
  <c r="L52" i="7"/>
  <c r="M52" i="7"/>
  <c r="N52" i="7"/>
  <c r="K53" i="7"/>
  <c r="L53" i="7"/>
  <c r="M53" i="7"/>
  <c r="N53" i="7"/>
  <c r="K54" i="7"/>
  <c r="L54" i="7"/>
  <c r="M54" i="7"/>
  <c r="N54" i="7"/>
  <c r="K55" i="7"/>
  <c r="L55" i="7"/>
  <c r="M55" i="7"/>
  <c r="N55" i="7"/>
  <c r="K56" i="7"/>
  <c r="L56" i="7"/>
  <c r="M56" i="7"/>
  <c r="N56" i="7"/>
  <c r="K57" i="7"/>
  <c r="L57" i="7"/>
  <c r="M57" i="7"/>
  <c r="N57" i="7"/>
  <c r="K58" i="7"/>
  <c r="L58" i="7"/>
  <c r="M58" i="7"/>
  <c r="N58" i="7"/>
  <c r="K59" i="7"/>
  <c r="L59" i="7"/>
  <c r="M59" i="7"/>
  <c r="N59" i="7"/>
  <c r="K60" i="7"/>
  <c r="L60" i="7"/>
  <c r="M60" i="7"/>
  <c r="N60" i="7"/>
  <c r="K61" i="7"/>
  <c r="L61" i="7"/>
  <c r="M61" i="7"/>
  <c r="N61" i="7"/>
  <c r="K62" i="7"/>
  <c r="L62" i="7"/>
  <c r="M62" i="7"/>
  <c r="N62" i="7"/>
  <c r="K63" i="7"/>
  <c r="L63" i="7"/>
  <c r="M63" i="7"/>
  <c r="N63" i="7"/>
  <c r="K64" i="7"/>
  <c r="L64" i="7"/>
  <c r="M64" i="7"/>
  <c r="N64" i="7"/>
  <c r="K65" i="7"/>
  <c r="L65" i="7"/>
  <c r="M65" i="7"/>
  <c r="N65" i="7"/>
  <c r="K66" i="7"/>
  <c r="L66" i="7"/>
  <c r="M66" i="7"/>
  <c r="N66" i="7"/>
  <c r="K67" i="7"/>
  <c r="L67" i="7"/>
  <c r="M67" i="7"/>
  <c r="N67" i="7"/>
  <c r="K68" i="7"/>
  <c r="L68" i="7"/>
  <c r="M68" i="7"/>
  <c r="N68" i="7"/>
  <c r="K69" i="7"/>
  <c r="L69" i="7"/>
  <c r="M69" i="7"/>
  <c r="N69" i="7"/>
  <c r="K70" i="7"/>
  <c r="L70" i="7"/>
  <c r="M70" i="7"/>
  <c r="N70" i="7"/>
  <c r="K71" i="7"/>
  <c r="L71" i="7"/>
  <c r="M71" i="7"/>
  <c r="N71" i="7"/>
  <c r="K72" i="7"/>
  <c r="L72" i="7"/>
  <c r="M72" i="7"/>
  <c r="N72" i="7"/>
  <c r="K73" i="7"/>
  <c r="L73" i="7"/>
  <c r="M73" i="7"/>
  <c r="N73" i="7"/>
  <c r="K74" i="7"/>
  <c r="L74" i="7"/>
  <c r="M74" i="7"/>
  <c r="N74" i="7"/>
  <c r="K75" i="7"/>
  <c r="L75" i="7"/>
  <c r="M75" i="7"/>
  <c r="N75" i="7"/>
  <c r="K76" i="7"/>
  <c r="L76" i="7"/>
  <c r="M76" i="7"/>
  <c r="N76" i="7"/>
  <c r="K77" i="7"/>
  <c r="L77" i="7"/>
  <c r="M77" i="7"/>
  <c r="N77" i="7"/>
  <c r="K78" i="7"/>
  <c r="L78" i="7"/>
  <c r="M78" i="7"/>
  <c r="N78" i="7"/>
  <c r="K79" i="7"/>
  <c r="L79" i="7"/>
  <c r="M79" i="7"/>
  <c r="N79" i="7"/>
  <c r="K80" i="7"/>
  <c r="L80" i="7"/>
  <c r="M80" i="7"/>
  <c r="N80" i="7"/>
  <c r="K81" i="7"/>
  <c r="L81" i="7"/>
  <c r="M81" i="7"/>
  <c r="N81" i="7"/>
  <c r="K82" i="7"/>
  <c r="L82" i="7"/>
  <c r="M82" i="7"/>
  <c r="N82" i="7"/>
  <c r="K83" i="7"/>
  <c r="L83" i="7"/>
  <c r="M83" i="7"/>
  <c r="N83" i="7"/>
  <c r="K84" i="7"/>
  <c r="L84" i="7"/>
  <c r="M84" i="7"/>
  <c r="N84" i="7"/>
  <c r="K85" i="7"/>
  <c r="L85" i="7"/>
  <c r="M85" i="7"/>
  <c r="N85" i="7"/>
  <c r="K86" i="7"/>
  <c r="L86" i="7"/>
  <c r="M86" i="7"/>
  <c r="N86" i="7"/>
  <c r="K87" i="7"/>
  <c r="L87" i="7"/>
  <c r="M87" i="7"/>
  <c r="N87" i="7"/>
  <c r="K88" i="7"/>
  <c r="L88" i="7"/>
  <c r="M88" i="7"/>
  <c r="N88" i="7"/>
  <c r="K89" i="7"/>
  <c r="L89" i="7"/>
  <c r="M89" i="7"/>
  <c r="N89" i="7"/>
  <c r="K90" i="7"/>
  <c r="L90" i="7"/>
  <c r="M90" i="7"/>
  <c r="N90" i="7"/>
  <c r="K4" i="7"/>
  <c r="J4" i="7"/>
  <c r="K6" i="7" l="1"/>
  <c r="N33" i="7" s="1"/>
  <c r="J6" i="7"/>
  <c r="L26" i="7" s="1"/>
  <c r="N13" i="7" l="1"/>
  <c r="N28" i="7"/>
  <c r="N26" i="7"/>
  <c r="N15" i="7"/>
  <c r="N16" i="7"/>
  <c r="N29" i="7"/>
  <c r="L25" i="7"/>
  <c r="L28" i="7"/>
  <c r="L30" i="7"/>
  <c r="L24" i="7"/>
  <c r="N22" i="7"/>
  <c r="N25" i="7"/>
  <c r="N23" i="7"/>
  <c r="L27" i="7"/>
  <c r="N14" i="7"/>
  <c r="N20" i="7"/>
  <c r="N18" i="7"/>
  <c r="N27" i="7"/>
  <c r="N24" i="7"/>
  <c r="L23" i="7"/>
  <c r="L32" i="7"/>
  <c r="L29" i="7"/>
  <c r="N17" i="7"/>
  <c r="L22" i="7"/>
  <c r="N30" i="7"/>
  <c r="N19" i="7"/>
  <c r="N32" i="7"/>
  <c r="L31" i="7"/>
  <c r="N21" i="7"/>
  <c r="L33" i="7"/>
  <c r="N31" i="7"/>
  <c r="L21" i="7"/>
  <c r="L14" i="7"/>
  <c r="L13" i="7"/>
  <c r="L15" i="7"/>
  <c r="L16" i="7"/>
  <c r="L17" i="7"/>
  <c r="L18" i="7"/>
  <c r="L19" i="7"/>
  <c r="L20" i="7"/>
</calcChain>
</file>

<file path=xl/sharedStrings.xml><?xml version="1.0" encoding="utf-8"?>
<sst xmlns="http://schemas.openxmlformats.org/spreadsheetml/2006/main" count="566" uniqueCount="297">
  <si>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</si>
  <si>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</si>
  <si>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</si>
  <si>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</si>
  <si>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</si>
  <si>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</si>
  <si>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</si>
  <si>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</si>
  <si>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</si>
  <si>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</si>
  <si>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</si>
  <si>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</si>
  <si>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</si>
  <si>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</si>
  <si>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</si>
  <si>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</si>
  <si>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</si>
  <si>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</si>
  <si>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</si>
  <si>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</si>
  <si>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</si>
  <si>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</si>
  <si>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</si>
  <si>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</si>
  <si>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</si>
  <si>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</si>
  <si>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</si>
  <si>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</si>
  <si>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</si>
  <si>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</si>
  <si>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</si>
  <si>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</si>
  <si>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</si>
  <si>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this polling district contained in a parish?  If not, leave this cell blank.</t>
  </si>
  <si>
    <t>Is this polling district contained in a parish ward?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</si>
  <si>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</si>
  <si>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</si>
  <si>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</si>
  <si>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</si>
  <si>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</si>
  <si>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</si>
  <si>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</si>
  <si>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Parish</t>
  </si>
  <si>
    <t>Parish ward</t>
  </si>
  <si>
    <t>Existing ward</t>
  </si>
  <si>
    <t>Electorate 2023</t>
  </si>
  <si>
    <t>Electorate 2029</t>
  </si>
  <si>
    <t>Name of ward</t>
  </si>
  <si>
    <t>Number of cllrs per ward</t>
  </si>
  <si>
    <t>Variance 2029</t>
  </si>
  <si>
    <t>Ackworth, North Elmsall and Upton</t>
  </si>
  <si>
    <t xml:space="preserve">Airedale and Ferry Fryston </t>
  </si>
  <si>
    <t>Altofts and Whitwood</t>
  </si>
  <si>
    <t>Castleford Central and Glasshoughton</t>
  </si>
  <si>
    <t>Crofton, Ryhill and Walton</t>
  </si>
  <si>
    <t xml:space="preserve">Featherstone </t>
  </si>
  <si>
    <t>01HA  -  Ackworth No 1</t>
  </si>
  <si>
    <t>Ackworth</t>
  </si>
  <si>
    <t>High and Low Ackworth</t>
  </si>
  <si>
    <t>Hemsworth</t>
  </si>
  <si>
    <t>01HB  -  Ackworth No 2</t>
  </si>
  <si>
    <t>Ackworth West</t>
  </si>
  <si>
    <t xml:space="preserve">Horbury and South Ossett </t>
  </si>
  <si>
    <t>01HC  -  Huntwick with Foulby and Nostell</t>
  </si>
  <si>
    <t>Huntwick with Foulby and Nostell</t>
  </si>
  <si>
    <t>Knottingley</t>
  </si>
  <si>
    <t>01HD  -  Hessle and Hill Top</t>
  </si>
  <si>
    <t>Hessle and Hill Top</t>
  </si>
  <si>
    <t>Normanton</t>
  </si>
  <si>
    <t>01HE  -  West Hardwick</t>
  </si>
  <si>
    <t>West Hardwick</t>
  </si>
  <si>
    <t>Ossett</t>
  </si>
  <si>
    <t>01HF  -  Ackworth No 3</t>
  </si>
  <si>
    <t>Ackworth East</t>
  </si>
  <si>
    <t>Pontefract North</t>
  </si>
  <si>
    <t>01HG  -  Badsworth</t>
  </si>
  <si>
    <t>Badsworth</t>
  </si>
  <si>
    <t>Pontefract South</t>
  </si>
  <si>
    <t>01HH  -  North Elmsall No 1</t>
  </si>
  <si>
    <t>Upton and North Elmsall</t>
  </si>
  <si>
    <t>South Elmsall and South Kirkby</t>
  </si>
  <si>
    <t>01HI  -  North Elmsall No 2</t>
  </si>
  <si>
    <t>Stanley and Outwood East</t>
  </si>
  <si>
    <t>01HJ  -  North Elmsall No 3</t>
  </si>
  <si>
    <t>Wakefield East</t>
  </si>
  <si>
    <t>01HK  -  Thorpe Audlin</t>
  </si>
  <si>
    <t>Thorpe Audlin</t>
  </si>
  <si>
    <t>Wakefield North</t>
  </si>
  <si>
    <t>01HL  -  Wentbridge and Kirk Smeaton</t>
  </si>
  <si>
    <t>Wakefield Rural</t>
  </si>
  <si>
    <t>01HM  -  Upton</t>
  </si>
  <si>
    <t>Wakefield South</t>
  </si>
  <si>
    <t>01HN  -  Brackenhill</t>
  </si>
  <si>
    <t>Wakefield West</t>
  </si>
  <si>
    <t>01HO - East Hardwick No 2</t>
  </si>
  <si>
    <t>East Hardwick</t>
  </si>
  <si>
    <t>Wrenthorpe and Outwood West</t>
  </si>
  <si>
    <t>01HP - Wentbridge No 1</t>
  </si>
  <si>
    <t>Wentbridge</t>
  </si>
  <si>
    <t>01HQ - Minsthorpe</t>
  </si>
  <si>
    <t>South Elmsall</t>
  </si>
  <si>
    <t>02NA  -  Fryston No 1</t>
  </si>
  <si>
    <t>02NB  -  Townville</t>
  </si>
  <si>
    <t>02NC  -  Fryston No 2</t>
  </si>
  <si>
    <t>02ND -  Fryston No 3</t>
  </si>
  <si>
    <t>02NE  -  Airedale</t>
  </si>
  <si>
    <t>02NF  -  New Fryston</t>
  </si>
  <si>
    <t>03NA  -  Normanton Altofts</t>
  </si>
  <si>
    <t>Normanton and Altofts</t>
  </si>
  <si>
    <t>Altofts</t>
  </si>
  <si>
    <t>03NB  -  Normanton Lee Brigg</t>
  </si>
  <si>
    <t>03NC  -  Whitwood No 1</t>
  </si>
  <si>
    <t>03ND  -  Whitwood No 2</t>
  </si>
  <si>
    <t>03NE  -  Whitwood No 3</t>
  </si>
  <si>
    <t>03NF  -  Whitwood No 4</t>
  </si>
  <si>
    <t>03NG  -  Whitwood Mere</t>
  </si>
  <si>
    <t>03NH  -  Roundhill</t>
  </si>
  <si>
    <t>03NI  -  Half Acres</t>
  </si>
  <si>
    <t>03NJ  -  Featherstone North West No 5</t>
  </si>
  <si>
    <t>03NK  -  Normanton Industrial Estate</t>
  </si>
  <si>
    <t>04NA  -  Carlton</t>
  </si>
  <si>
    <t>04NB  -  Half Acres</t>
  </si>
  <si>
    <t>04NC  -  Redhill No 1</t>
  </si>
  <si>
    <t>04ND  -  Redhill No 2</t>
  </si>
  <si>
    <t>04NE  -  Wheldale Lock Lane No 1</t>
  </si>
  <si>
    <t>04NF  -  Wheldale Lock Lane No 2</t>
  </si>
  <si>
    <t>04NG  -  Glasshoughton No 1</t>
  </si>
  <si>
    <t>04NH  -  Glasshoughton No 2</t>
  </si>
  <si>
    <t>05HA  -  Chevet</t>
  </si>
  <si>
    <t>Chevet</t>
  </si>
  <si>
    <t>05HB  -  Notton</t>
  </si>
  <si>
    <t>Notton</t>
  </si>
  <si>
    <t>05HC  -  Notton Bleakley</t>
  </si>
  <si>
    <t>05HD  -  Walton North</t>
  </si>
  <si>
    <t>Walton</t>
  </si>
  <si>
    <t>05HE  -  Walton South</t>
  </si>
  <si>
    <t>05HF  -  Crofton No 1</t>
  </si>
  <si>
    <t>Crofton</t>
  </si>
  <si>
    <t>05HG  -  Crofton No 2</t>
  </si>
  <si>
    <t>05HH  -  Crofton No 3</t>
  </si>
  <si>
    <t>05HI  -  Ryhill No 1</t>
  </si>
  <si>
    <t>Ryhill</t>
  </si>
  <si>
    <t>05HJ  -  Ryhill No 2</t>
  </si>
  <si>
    <t>05HK  -  Wintersett</t>
  </si>
  <si>
    <t>05HL  -  Havercroft with Cold Hiendley</t>
  </si>
  <si>
    <t>Haversroft with Cold Hiendley</t>
  </si>
  <si>
    <t>05HM  -  Havercroft East</t>
  </si>
  <si>
    <t>05HN  -  Birkwood</t>
  </si>
  <si>
    <t>Sharlston</t>
  </si>
  <si>
    <t>06HA  -  Featherstone Central</t>
  </si>
  <si>
    <t>Featherstone</t>
  </si>
  <si>
    <t>Central</t>
  </si>
  <si>
    <t>06HB  -  Featherstone East No 1</t>
  </si>
  <si>
    <t>East</t>
  </si>
  <si>
    <t>06HC  -  Featherstone East No 2</t>
  </si>
  <si>
    <t>06HD  -  Featherstone North West No 1</t>
  </si>
  <si>
    <t>North and West</t>
  </si>
  <si>
    <t>06HE  -  Featherstone North West No 2</t>
  </si>
  <si>
    <t>06HF  -  Featherstone North West No 3</t>
  </si>
  <si>
    <t>06HG  -  Featherstone North West No 4</t>
  </si>
  <si>
    <t>06HH  -  Featherstone South No 1</t>
  </si>
  <si>
    <t>06HI  -  Featherstone South No 2</t>
  </si>
  <si>
    <t>06HJ  -  Sharlston No 1</t>
  </si>
  <si>
    <t>06HK  -  Sharlston No 2</t>
  </si>
  <si>
    <t>06HL  -  Sharlston No 3</t>
  </si>
  <si>
    <t>06HM  -  Featherstone South No 3</t>
  </si>
  <si>
    <t>06HN  -  Featherstone South No 4</t>
  </si>
  <si>
    <t>07HA  -  Hemsworth South</t>
  </si>
  <si>
    <t>South and West</t>
  </si>
  <si>
    <t>07HB  -  Hemsworth East</t>
  </si>
  <si>
    <t>07HC  -  Hemsworth Fitzwilliam</t>
  </si>
  <si>
    <t>Fitzwilliam and Kinsley</t>
  </si>
  <si>
    <t>07HD  -  Hemsworth Kinsley</t>
  </si>
  <si>
    <t>07HE  -  Hemsworth West</t>
  </si>
  <si>
    <t>07HF  -  South Hiendley</t>
  </si>
  <si>
    <t>South Hiendley</t>
  </si>
  <si>
    <t>08WA  -  Horbury Bridge</t>
  </si>
  <si>
    <t>08WB  -  Horbury Central No 1</t>
  </si>
  <si>
    <t>08WC  -  Horbury Junction</t>
  </si>
  <si>
    <t>08WD  -  Horbury North</t>
  </si>
  <si>
    <t>08WE  -  Ossett Low Common</t>
  </si>
  <si>
    <t>08WF  -  Ossett South East</t>
  </si>
  <si>
    <t>08WG  -  Storrs Hill</t>
  </si>
  <si>
    <t>08WH  -  Horbury Central No 2</t>
  </si>
  <si>
    <t>09NA  -  Ferrybridge No 1</t>
  </si>
  <si>
    <t>09NB  -  Ferrybridge No 2</t>
  </si>
  <si>
    <t>09NC  -  Hill Top</t>
  </si>
  <si>
    <t>09ND  -  Knottingley South No 1</t>
  </si>
  <si>
    <t>09NE  -  Knottingley South No 2</t>
  </si>
  <si>
    <t>09NF  -  Simpsons</t>
  </si>
  <si>
    <t>09NG  -  Weeland</t>
  </si>
  <si>
    <t>10NA  -  Normanton No 1</t>
  </si>
  <si>
    <t>Central and South</t>
  </si>
  <si>
    <t>10NB  -  Normanton No 2</t>
  </si>
  <si>
    <t>10NC  -  Normanton Woodhouse No 1</t>
  </si>
  <si>
    <t>10ND  -  Normanton Woodhouse No 2</t>
  </si>
  <si>
    <t>10NE  -  Warmfield Cum Heath</t>
  </si>
  <si>
    <t>Warmfield cum Heath</t>
  </si>
  <si>
    <t>10NF  -  Normanton No 3</t>
  </si>
  <si>
    <t>10NG  -  Normanton Common</t>
  </si>
  <si>
    <t>10NH  -  Normanton No 4</t>
  </si>
  <si>
    <t>10NK  -  Newland with Woodhouse Moor</t>
  </si>
  <si>
    <t>10NL  -  Whitwood</t>
  </si>
  <si>
    <t>11WA  -  Broadowler</t>
  </si>
  <si>
    <t>11WB  -  Gawthorpe and Paleside</t>
  </si>
  <si>
    <t>11WC  -  Headlands</t>
  </si>
  <si>
    <t>11WD  -  Holme Leas</t>
  </si>
  <si>
    <t>11WE  -  Ossett Central</t>
  </si>
  <si>
    <t>11WF  -  Ossett Towngate</t>
  </si>
  <si>
    <t>11WG  -  Ossett East</t>
  </si>
  <si>
    <t>11WH  -  Ossett West</t>
  </si>
  <si>
    <t>12NA  -  Castle No 1</t>
  </si>
  <si>
    <t>12NB  -  Castle No 2</t>
  </si>
  <si>
    <t>12NC  -  Castle No 3</t>
  </si>
  <si>
    <t>12ND  -  Central No 1</t>
  </si>
  <si>
    <t>12NE  -  Park No 1</t>
  </si>
  <si>
    <t>12NF  -  Park No 2</t>
  </si>
  <si>
    <t>12NG  -  Monkhill</t>
  </si>
  <si>
    <t>12NH  -  Central No 2</t>
  </si>
  <si>
    <t>13NA  -  Baghill No 1</t>
  </si>
  <si>
    <t>13NB  -  Baghill No 2</t>
  </si>
  <si>
    <t>13NC  -  Carleton No 1</t>
  </si>
  <si>
    <t>13ND  -  Carleton No 2</t>
  </si>
  <si>
    <t>13NE  -  Carleton No 3</t>
  </si>
  <si>
    <t>13NF  -  Darrington</t>
  </si>
  <si>
    <t>Darrington</t>
  </si>
  <si>
    <t>13NG  -  East Hardwick</t>
  </si>
  <si>
    <t>13NH  -  Carleton No 4</t>
  </si>
  <si>
    <t>13NJ  -  Wentbridge No 2</t>
  </si>
  <si>
    <t>14HA  -  Moorthorpe</t>
  </si>
  <si>
    <t>South Kirkby and Moorthorpe</t>
  </si>
  <si>
    <t>North and East</t>
  </si>
  <si>
    <t>14HB  -  South Kirkby No 1</t>
  </si>
  <si>
    <t>14HC  -  South Kirkby No 2</t>
  </si>
  <si>
    <t>South</t>
  </si>
  <si>
    <t>14HD  -  South Kirkby No 3</t>
  </si>
  <si>
    <t>14HE  -  South Elmsall No 1</t>
  </si>
  <si>
    <t>14HF  -  South Elmsall No 2</t>
  </si>
  <si>
    <t>14HG  -  South Elmsall No 3</t>
  </si>
  <si>
    <t>14HH  -  South Elmsall No 4</t>
  </si>
  <si>
    <t>15MA  -  Newton Hill East</t>
  </si>
  <si>
    <t>15MB  -  Outwood West</t>
  </si>
  <si>
    <t>15MC  -  Bottomboat</t>
  </si>
  <si>
    <t>15MD  -  Lake Lock</t>
  </si>
  <si>
    <t>15ME  -  Outwood Leeds Road</t>
  </si>
  <si>
    <t>15MF  -  Stanley</t>
  </si>
  <si>
    <t>15MG  -  Lofthouse Gate</t>
  </si>
  <si>
    <t>16WA  -  Heath View</t>
  </si>
  <si>
    <t>16WB  -  Northgate</t>
  </si>
  <si>
    <t>16WC  -  St Swithuns</t>
  </si>
  <si>
    <t>16WD  -  Windhill</t>
  </si>
  <si>
    <t>16WE  -  Pinders Heath</t>
  </si>
  <si>
    <t>16WF  -  Belle Vue</t>
  </si>
  <si>
    <t>16WG  -  Greenhill</t>
  </si>
  <si>
    <t>16WH  -  Northgate South</t>
  </si>
  <si>
    <t>16WI  -  Primrose Hill</t>
  </si>
  <si>
    <t>16WJ  -  Portobello</t>
  </si>
  <si>
    <t>17WA  -  Peacock</t>
  </si>
  <si>
    <t>17WB  -  St John's East</t>
  </si>
  <si>
    <t>17WC  -  West Alverthorpe Central</t>
  </si>
  <si>
    <t>17WD  -  Westgate Common</t>
  </si>
  <si>
    <t>17WE  -  Silcoates</t>
  </si>
  <si>
    <t>17WF  -  Kirkgate</t>
  </si>
  <si>
    <t>18WA  -  Crigglestone Durkar</t>
  </si>
  <si>
    <t>Crigglestone</t>
  </si>
  <si>
    <t>18WB  -  Crigglestone Hall Green</t>
  </si>
  <si>
    <t>18WC  -  Crigglestone Newmillerdam</t>
  </si>
  <si>
    <t>18WD  -  Crigglestone Painthorpe</t>
  </si>
  <si>
    <t>18WE  -  Sitlington Middlestown</t>
  </si>
  <si>
    <t>Sitlington</t>
  </si>
  <si>
    <t>Middlestown</t>
  </si>
  <si>
    <t>18WF  -  Sitlington Netherton</t>
  </si>
  <si>
    <t>Netherton</t>
  </si>
  <si>
    <t>18WG   -  West Bretton</t>
  </si>
  <si>
    <t>West Bretton</t>
  </si>
  <si>
    <t>18WH  -  Woolley East</t>
  </si>
  <si>
    <t>Woolley</t>
  </si>
  <si>
    <t>18WI  -  Woolley Haigh Hill</t>
  </si>
  <si>
    <t>18WJ  -  Crigglestone Calder Grove</t>
  </si>
  <si>
    <t>19HA  -  Agbrigg South</t>
  </si>
  <si>
    <t>19HB  -  Kettlethorpe</t>
  </si>
  <si>
    <t>19HC  -  Sandal Castle</t>
  </si>
  <si>
    <t>19HD  -  Sandal Woodthorpe</t>
  </si>
  <si>
    <t>19HE  -  Agbrigg North and Belle Vue</t>
  </si>
  <si>
    <t>20WA  -  Snapethorpe and Roundwood</t>
  </si>
  <si>
    <t>20WB  -  Calder</t>
  </si>
  <si>
    <t>20WC  -  Lupset East Central</t>
  </si>
  <si>
    <t>20WD  -  Lupset West Central</t>
  </si>
  <si>
    <t>20WE  -  Westgate Central</t>
  </si>
  <si>
    <t>20WF  -  Westgate North</t>
  </si>
  <si>
    <t>20WG  - Westgate South</t>
  </si>
  <si>
    <t>20WH  -  Lupset Park</t>
  </si>
  <si>
    <t>21MA  -  Kirkhamgate</t>
  </si>
  <si>
    <t>21MB  -  Outwood Ledger Lane</t>
  </si>
  <si>
    <t>21MC  -  West Alverthorpe North</t>
  </si>
  <si>
    <t>21MD  -  Wrenthorpe No 1</t>
  </si>
  <si>
    <t>21ME  -  Wrenthorpe No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</si>
</sst>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5">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5" applyNumberFormat="0" applyAlignment="0" applyProtection="0"/>
    <xf numFmtId="0" fontId="21" fillId="30" borderId="16"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7"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8" applyNumberFormat="0" applyFill="0" applyAlignment="0" applyProtection="0"/>
    <xf numFmtId="0" fontId="2" fillId="0" borderId="0" applyNumberFormat="0" applyFont="0" applyFill="0" applyAlignment="0" applyProtection="0"/>
    <xf numFmtId="0" fontId="26" fillId="0" borderId="19"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5" applyNumberFormat="0" applyAlignment="0" applyProtection="0"/>
    <xf numFmtId="0" fontId="28" fillId="0" borderId="20"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1" applyNumberFormat="0" applyFont="0" applyAlignment="0" applyProtection="0"/>
    <xf numFmtId="0" fontId="30" fillId="29" borderId="22"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3"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74">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5"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4"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7" xfId="0" applyFont="1" applyFill="1" applyBorder="1" applyAlignment="1">
      <alignment horizontal="right" vertical="center"/>
    </xf>
    <xf numFmtId="0" fontId="0" fillId="3" borderId="10" xfId="0" applyFill="1" applyBorder="1" applyAlignment="1">
      <alignmen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10"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3" xfId="0" applyFont="1" applyFill="1" applyBorder="1" applyAlignment="1">
      <alignment vertical="center" wrapText="1"/>
    </xf>
    <xf numFmtId="1" fontId="2" fillId="3" borderId="0" xfId="0" applyNumberFormat="1" applyFont="1" applyFill="1" applyAlignment="1">
      <alignment vertical="center" wrapText="1"/>
    </xf>
    <xf numFmtId="1" fontId="3" fillId="0" borderId="0" xfId="0" applyNumberFormat="1" applyFont="1" applyAlignment="1" applyProtection="1">
      <alignment horizontal="center" vertical="center"/>
      <protection locked="0"/>
    </xf>
    <xf numFmtId="0" fontId="0" fillId="0" borderId="0" xfId="0" applyAlignment="1">
      <alignment horizontal="lef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6" xfId="0" applyBorder="1" applyAlignment="1">
      <alignment horizontal="left" vertical="center"/>
    </xf>
    <xf numFmtId="0" fontId="0" fillId="0" borderId="6" xfId="0" applyBorder="1" applyAlignment="1">
      <alignment horizontal="center" vertical="center"/>
    </xf>
    <xf numFmtId="1"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4"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3" borderId="0" xfId="0" applyFont="1" applyFill="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 x14ac:dyDescent="0.2"/>
  <cols>
    <col min="1" max="2" width="8.88671875" style="1"/>
    <col min="3" max="3" width="75.33203125" style="1" customWidth="1"/>
    <col min="4" max="16384" width="8.88671875" style="1"/>
  </cols>
  <sheetData>
    <row r="2" spans="2:3" ht="15.75" x14ac:dyDescent="0.25">
      <c r="B2" s="43" t="s">
        <v>0</v>
      </c>
    </row>
    <row r="3" spans="2:3" x14ac:dyDescent="0.2">
      <c r="B3" s="18" t="s">
        <v>1</v>
      </c>
      <c r="C3" s="20"/>
    </row>
    <row r="4" spans="2:3" x14ac:dyDescent="0.2">
      <c r="B4" s="18" t="s">
        <v>2</v>
      </c>
      <c r="C4" s="35"/>
    </row>
    <row r="5" spans="2:3" x14ac:dyDescent="0.2">
      <c r="B5" s="18" t="s">
        <v>3</v>
      </c>
      <c r="C5" s="20"/>
    </row>
    <row r="6" spans="2:3" ht="18" customHeight="1" x14ac:dyDescent="0.2">
      <c r="B6" s="18" t="s">
        <v>4</v>
      </c>
      <c r="C6" s="41" t="s">
        <v>5</v>
      </c>
    </row>
    <row r="9" spans="2:3" ht="15.75" x14ac:dyDescent="0.25">
      <c r="B9" s="43" t="s">
        <v>6</v>
      </c>
    </row>
    <row r="10" spans="2:3" x14ac:dyDescent="0.2">
      <c r="B10" s="18" t="s">
        <v>1</v>
      </c>
      <c r="C10" s="37"/>
    </row>
    <row r="11" spans="2:3" x14ac:dyDescent="0.2">
      <c r="B11" s="18" t="s">
        <v>2</v>
      </c>
      <c r="C11" s="35"/>
    </row>
    <row r="12" spans="2:3" x14ac:dyDescent="0.2">
      <c r="B12" s="18" t="s">
        <v>3</v>
      </c>
      <c r="C12" s="20"/>
    </row>
    <row r="13" spans="2:3" x14ac:dyDescent="0.2">
      <c r="B13" s="18" t="s">
        <v>4</v>
      </c>
      <c r="C13" s="20"/>
    </row>
    <row r="14" spans="2:3" x14ac:dyDescent="0.2">
      <c r="B14" s="18"/>
      <c r="C14" s="20"/>
    </row>
    <row r="15" spans="2:3" ht="15.75" x14ac:dyDescent="0.25">
      <c r="B15" s="43" t="s">
        <v>7</v>
      </c>
    </row>
    <row r="17" spans="2:3" ht="45" x14ac:dyDescent="0.2">
      <c r="B17" s="17" t="s">
        <v>8</v>
      </c>
      <c r="C17" s="19" t="s">
        <v>9</v>
      </c>
    </row>
    <row r="18" spans="2:3" ht="60" x14ac:dyDescent="0.2">
      <c r="B18" s="17" t="s">
        <v>10</v>
      </c>
      <c r="C18" s="19" t="s">
        <v>11</v>
      </c>
    </row>
    <row r="19" spans="2:3" ht="60" x14ac:dyDescent="0.2">
      <c r="B19" s="17" t="s">
        <v>12</v>
      </c>
      <c r="C19" s="19" t="s">
        <v>13</v>
      </c>
    </row>
    <row r="20" spans="2:3" ht="48" customHeight="1" x14ac:dyDescent="0.2">
      <c r="B20" s="17" t="s">
        <v>14</v>
      </c>
      <c r="C20" s="19" t="s">
        <v>15</v>
      </c>
    </row>
    <row r="21" spans="2:3" ht="30" x14ac:dyDescent="0.2">
      <c r="B21" s="17" t="s">
        <v>16</v>
      </c>
      <c r="C21" s="19" t="s">
        <v>17</v>
      </c>
    </row>
    <row r="22" spans="2:3" ht="103.5" customHeight="1" x14ac:dyDescent="0.2">
      <c r="B22" s="17" t="s">
        <v>18</v>
      </c>
      <c r="C22" s="19" t="s">
        <v>19</v>
      </c>
    </row>
    <row r="23" spans="2:3" ht="15.75" x14ac:dyDescent="0.25">
      <c r="B23" s="43" t="s">
        <v>20</v>
      </c>
    </row>
    <row r="24" spans="2:3" x14ac:dyDescent="0.2">
      <c r="B24" s="17"/>
      <c r="C24" s="19"/>
    </row>
    <row r="25" spans="2:3" ht="58.5" customHeight="1" x14ac:dyDescent="0.2">
      <c r="B25" s="17" t="s">
        <v>8</v>
      </c>
      <c r="C25" s="34" t="s">
        <v>21</v>
      </c>
    </row>
    <row r="26" spans="2:3" ht="60" customHeight="1" x14ac:dyDescent="0.2">
      <c r="B26" s="17" t="s">
        <v>10</v>
      </c>
      <c r="C26" s="34" t="s">
        <v>22</v>
      </c>
    </row>
    <row r="27" spans="2:3" ht="60" x14ac:dyDescent="0.2">
      <c r="B27" s="17" t="s">
        <v>12</v>
      </c>
      <c r="C27" s="34" t="s">
        <v>23</v>
      </c>
    </row>
    <row r="28" spans="2:3" x14ac:dyDescent="0.2">
      <c r="C28" s="34"/>
    </row>
    <row r="29" spans="2:3" x14ac:dyDescent="0.2">
      <c r="C29" s="34"/>
    </row>
    <row r="30" spans="2:3" x14ac:dyDescent="0.2">
      <c r="C30" s="34"/>
    </row>
    <row r="31" spans="2:3" x14ac:dyDescent="0.2">
      <c r="C31" s="34"/>
    </row>
    <row r="32" spans="2:3" x14ac:dyDescent="0.2">
      <c r="C32" s="34"/>
    </row>
    <row r="33" spans="3:3" x14ac:dyDescent="0.2">
      <c r="C33" s="34"/>
    </row>
    <row r="34" spans="3:3" x14ac:dyDescent="0.2">
      <c r="C34" s="34"/>
    </row>
    <row r="35" spans="3:3" x14ac:dyDescent="0.2">
      <c r="C35" s="34"/>
    </row>
    <row r="36" spans="3:3" x14ac:dyDescent="0.2">
      <c r="C36" s="34"/>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197"/>
  <sheetViews>
    <sheetView tabSelected="1" topLeftCell="A20" zoomScale="80" zoomScaleNormal="80" workbookViewId="0">
      <selection activeCell="I24" sqref="I24"/>
    </sheetView>
  </sheetViews>
  <sheetFormatPr defaultColWidth="8.88671875" defaultRowHeight="15" x14ac:dyDescent="0.2"/>
  <cols>
    <col min="1" max="1" width="2.77734375" style="6" customWidth="1"/>
    <col min="2" max="2" width="35.6640625" style="7" bestFit="1" customWidth="1"/>
    <col min="3" max="3" width="28.21875" style="5" bestFit="1" customWidth="1"/>
    <col min="4" max="4" width="23.33203125" style="5" bestFit="1" customWidth="1"/>
    <col min="5" max="5" width="32.109375" style="5" bestFit="1" customWidth="1"/>
    <col min="6" max="6" width="12.21875" style="7" customWidth="1"/>
    <col min="7" max="7" width="12.21875" style="13" customWidth="1"/>
    <col min="8" max="8" width="2.77734375" style="6" customWidth="1"/>
    <col min="9" max="9" width="32.109375" style="6" bestFit="1" customWidth="1"/>
    <col min="10" max="14" width="12.88671875" style="7" customWidth="1"/>
    <col min="15" max="16384" width="8.88671875" style="6"/>
  </cols>
  <sheetData>
    <row r="2" spans="1:18" s="21" customFormat="1" ht="18.75" x14ac:dyDescent="0.2">
      <c r="B2" s="23" t="s">
        <v>24</v>
      </c>
      <c r="C2" s="23"/>
      <c r="D2" s="23"/>
      <c r="E2" s="23"/>
      <c r="F2" s="22"/>
      <c r="G2" s="24"/>
      <c r="J2" s="22"/>
      <c r="K2" s="22"/>
      <c r="L2" s="22"/>
      <c r="M2" s="22"/>
      <c r="N2" s="22"/>
    </row>
    <row r="3" spans="1:18" s="25" customFormat="1" ht="15.75" x14ac:dyDescent="0.2">
      <c r="A3" s="44"/>
      <c r="B3" s="40"/>
      <c r="C3" s="40"/>
      <c r="D3" s="40"/>
      <c r="E3" s="33"/>
      <c r="F3" s="45"/>
      <c r="G3" s="45"/>
      <c r="H3" s="44"/>
      <c r="I3" s="28" t="s">
        <v>25</v>
      </c>
      <c r="J3" s="46">
        <v>2023</v>
      </c>
      <c r="K3" s="46">
        <v>2029</v>
      </c>
      <c r="L3" s="47"/>
      <c r="M3" s="47"/>
      <c r="N3" s="47"/>
      <c r="O3" s="44"/>
      <c r="P3" s="44"/>
      <c r="Q3" s="44"/>
      <c r="R3" s="44"/>
    </row>
    <row r="4" spans="1:18" s="25" customFormat="1" ht="15" customHeight="1" x14ac:dyDescent="0.2">
      <c r="A4" s="44"/>
      <c r="B4" s="69" t="s">
        <v>26</v>
      </c>
      <c r="C4" s="69"/>
      <c r="D4" s="69"/>
      <c r="E4" s="44"/>
      <c r="F4" s="44"/>
      <c r="G4" s="44"/>
      <c r="H4" s="44"/>
      <c r="I4" s="26" t="s">
        <v>27</v>
      </c>
      <c r="J4" s="27">
        <f>SUM(J13:J90)</f>
        <v>63</v>
      </c>
      <c r="K4" s="27">
        <f>SUM(J13:J90)</f>
        <v>63</v>
      </c>
      <c r="L4" s="47"/>
      <c r="M4" s="47"/>
      <c r="N4" s="47"/>
      <c r="O4" s="44"/>
      <c r="P4" s="44"/>
      <c r="Q4" s="44"/>
      <c r="R4" s="44"/>
    </row>
    <row r="5" spans="1:18" s="25" customFormat="1" ht="15" customHeight="1" x14ac:dyDescent="0.2">
      <c r="A5" s="44"/>
      <c r="B5" s="69"/>
      <c r="C5" s="69"/>
      <c r="D5" s="69"/>
      <c r="E5" s="32"/>
      <c r="F5" s="27"/>
      <c r="G5" s="27"/>
      <c r="H5" s="44"/>
      <c r="I5" s="26" t="s">
        <v>28</v>
      </c>
      <c r="J5" s="27">
        <f>SUM(F13:F304)</f>
        <v>262168</v>
      </c>
      <c r="K5" s="27">
        <f>SUM(G13:G227)</f>
        <v>288649.12895700685</v>
      </c>
      <c r="L5" s="47"/>
      <c r="M5" s="47"/>
      <c r="N5" s="47"/>
      <c r="O5" s="44"/>
      <c r="P5" s="44"/>
      <c r="Q5" s="44"/>
      <c r="R5" s="44"/>
    </row>
    <row r="6" spans="1:18" s="25" customFormat="1" ht="15.75" customHeight="1" x14ac:dyDescent="0.2">
      <c r="A6" s="44"/>
      <c r="B6" s="69"/>
      <c r="C6" s="69"/>
      <c r="D6" s="69"/>
      <c r="E6" s="44"/>
      <c r="F6" s="44"/>
      <c r="G6" s="44"/>
      <c r="H6" s="44"/>
      <c r="I6" s="26" t="s">
        <v>29</v>
      </c>
      <c r="J6" s="27">
        <f>J5/J4</f>
        <v>4161.3968253968251</v>
      </c>
      <c r="K6" s="27">
        <f>K5/K4</f>
        <v>4581.7322056667754</v>
      </c>
      <c r="L6" s="47"/>
      <c r="M6" s="47"/>
      <c r="N6" s="47"/>
      <c r="O6" s="44"/>
      <c r="P6" s="44"/>
      <c r="Q6" s="44"/>
      <c r="R6" s="44"/>
    </row>
    <row r="7" spans="1:18" s="25" customFormat="1" ht="15.75" customHeight="1" x14ac:dyDescent="0.2">
      <c r="A7" s="44"/>
      <c r="B7" s="48"/>
      <c r="C7" s="48"/>
      <c r="D7" s="48"/>
      <c r="E7" s="44"/>
      <c r="F7" s="44"/>
      <c r="G7" s="44"/>
      <c r="H7" s="44"/>
      <c r="I7" s="32"/>
      <c r="J7" s="27"/>
      <c r="K7" s="27"/>
      <c r="L7" s="47"/>
      <c r="M7" s="47"/>
      <c r="N7" s="47"/>
      <c r="O7" s="44"/>
      <c r="P7" s="44"/>
      <c r="Q7" s="44"/>
      <c r="R7" s="44"/>
    </row>
    <row r="8" spans="1:18" s="25" customFormat="1" ht="15.75" customHeight="1" x14ac:dyDescent="0.2">
      <c r="A8" s="44"/>
      <c r="B8" s="73" t="s">
        <v>30</v>
      </c>
      <c r="C8" s="73"/>
      <c r="D8" s="73"/>
      <c r="E8" s="44"/>
      <c r="F8" s="44"/>
      <c r="G8" s="44"/>
      <c r="H8" s="44"/>
      <c r="I8" s="32"/>
      <c r="J8" s="27"/>
      <c r="K8" s="27"/>
      <c r="L8" s="47"/>
      <c r="M8" s="47"/>
      <c r="N8" s="36" t="s">
        <v>31</v>
      </c>
      <c r="O8" s="44"/>
      <c r="P8" s="44"/>
      <c r="Q8" s="44"/>
      <c r="R8" s="44"/>
    </row>
    <row r="9" spans="1:18" x14ac:dyDescent="0.2">
      <c r="J9" s="6"/>
      <c r="K9" s="6"/>
    </row>
    <row r="10" spans="1:18" ht="51" customHeight="1" x14ac:dyDescent="0.2">
      <c r="B10" s="16" t="s">
        <v>32</v>
      </c>
      <c r="C10" s="16" t="s">
        <v>33</v>
      </c>
      <c r="D10" s="16" t="s">
        <v>34</v>
      </c>
      <c r="E10" s="16" t="s">
        <v>35</v>
      </c>
      <c r="F10" s="16" t="s">
        <v>36</v>
      </c>
      <c r="G10" s="16" t="s">
        <v>37</v>
      </c>
      <c r="H10" s="30"/>
      <c r="I10" s="16" t="s">
        <v>38</v>
      </c>
      <c r="J10" s="31" t="s">
        <v>39</v>
      </c>
      <c r="K10" s="70" t="s">
        <v>40</v>
      </c>
      <c r="L10" s="71"/>
      <c r="M10" s="71"/>
      <c r="N10" s="72"/>
    </row>
    <row r="11" spans="1:18" ht="15.75" thickBot="1" x14ac:dyDescent="0.25"/>
    <row r="12" spans="1:18" s="4" customFormat="1" ht="32.25" thickBot="1" x14ac:dyDescent="0.25">
      <c r="A12" s="49"/>
      <c r="B12" s="42" t="s">
        <v>41</v>
      </c>
      <c r="C12" s="50" t="s">
        <v>42</v>
      </c>
      <c r="D12" s="50" t="s">
        <v>43</v>
      </c>
      <c r="E12" s="50" t="s">
        <v>44</v>
      </c>
      <c r="F12" s="42" t="s">
        <v>45</v>
      </c>
      <c r="G12" s="42" t="s">
        <v>46</v>
      </c>
      <c r="H12" s="49"/>
      <c r="I12" s="51" t="s">
        <v>47</v>
      </c>
      <c r="J12" s="42" t="s">
        <v>48</v>
      </c>
      <c r="K12" s="52" t="s">
        <v>45</v>
      </c>
      <c r="L12" s="42" t="s">
        <v>49</v>
      </c>
      <c r="M12" s="52" t="s">
        <v>45</v>
      </c>
      <c r="N12" s="42" t="s">
        <v>49</v>
      </c>
      <c r="O12" s="49"/>
      <c r="P12" s="49"/>
      <c r="Q12" s="49"/>
      <c r="R12" s="49"/>
    </row>
    <row r="13" spans="1:18" s="4" customFormat="1" ht="15.75" x14ac:dyDescent="0.2">
      <c r="A13" s="53"/>
      <c r="B13" s="12" t="s">
        <v>56</v>
      </c>
      <c r="C13" s="11" t="s">
        <v>57</v>
      </c>
      <c r="D13" s="11" t="s">
        <v>58</v>
      </c>
      <c r="E13" s="10" t="s">
        <v>50</v>
      </c>
      <c r="F13" s="38">
        <v>1375</v>
      </c>
      <c r="G13" s="58">
        <v>1400</v>
      </c>
      <c r="H13" s="54"/>
      <c r="I13" s="10" t="s">
        <v>50</v>
      </c>
      <c r="J13" s="55">
        <v>3</v>
      </c>
      <c r="K13" s="14">
        <f t="shared" ref="K13:K33" si="0">IF(I13="",0,(SUMIF($E$13:$E$262,I13,$F$13:$F$271)))</f>
        <v>13370</v>
      </c>
      <c r="L13" s="15">
        <f>IF(I13="",-1,(-($J$6-(K13/J13))/$J$6))</f>
        <v>7.0954502456440305E-2</v>
      </c>
      <c r="M13" s="14">
        <f t="shared" ref="M13:M33" ca="1" si="1">IF(I13="",0,(SUMIF($E$13:$E$294,I13,$G$13:$G$225)))</f>
        <v>14401.129153711523</v>
      </c>
      <c r="N13" s="15">
        <f ca="1">IF(I13="",-1,(-($K$6-(M13/J13))/$K$6))</f>
        <v>4.7720855145857118E-2</v>
      </c>
      <c r="O13" s="56"/>
      <c r="P13" s="49"/>
      <c r="Q13" s="49"/>
      <c r="R13" s="49"/>
    </row>
    <row r="14" spans="1:18" s="4" customFormat="1" ht="15.75" x14ac:dyDescent="0.2">
      <c r="A14" s="53"/>
      <c r="B14" s="12" t="s">
        <v>60</v>
      </c>
      <c r="C14" s="11" t="s">
        <v>57</v>
      </c>
      <c r="D14" s="11" t="s">
        <v>61</v>
      </c>
      <c r="E14" s="10" t="s">
        <v>50</v>
      </c>
      <c r="F14" s="38">
        <v>1905</v>
      </c>
      <c r="G14" s="58">
        <v>2069.0723788721061</v>
      </c>
      <c r="H14" s="54"/>
      <c r="I14" s="10" t="s">
        <v>51</v>
      </c>
      <c r="J14" s="55">
        <v>3</v>
      </c>
      <c r="K14" s="14">
        <f t="shared" si="0"/>
        <v>11521</v>
      </c>
      <c r="L14" s="15">
        <f>IF(I14="",-1,(-($J$6-(K14/J14))/$J$6))</f>
        <v>-7.7152818040340437E-2</v>
      </c>
      <c r="M14" s="14">
        <f t="shared" ca="1" si="1"/>
        <v>12533.222585215728</v>
      </c>
      <c r="N14" s="15">
        <f ca="1">IF(I14="",-1,(-($K$6-(M14/J14))/$K$6))</f>
        <v>-8.8174368512532159E-2</v>
      </c>
      <c r="O14" s="56"/>
      <c r="P14" s="49"/>
      <c r="Q14" s="49"/>
      <c r="R14" s="57"/>
    </row>
    <row r="15" spans="1:18" s="4" customFormat="1" ht="15.75" x14ac:dyDescent="0.2">
      <c r="A15" s="53"/>
      <c r="B15" s="12" t="s">
        <v>63</v>
      </c>
      <c r="C15" s="11" t="s">
        <v>64</v>
      </c>
      <c r="D15" s="11"/>
      <c r="E15" s="10" t="s">
        <v>50</v>
      </c>
      <c r="F15" s="38">
        <v>92</v>
      </c>
      <c r="G15" s="58">
        <v>96.515864823449803</v>
      </c>
      <c r="H15" s="54"/>
      <c r="I15" s="10" t="s">
        <v>52</v>
      </c>
      <c r="J15" s="55">
        <v>3</v>
      </c>
      <c r="K15" s="14">
        <f t="shared" si="0"/>
        <v>14392</v>
      </c>
      <c r="L15" s="15">
        <f t="shared" ref="L15:L77" si="2">IF(I15="",-1,(-($J$6-(K15/J15))/$J$6))</f>
        <v>0.152818040340545</v>
      </c>
      <c r="M15" s="14">
        <f t="shared" ca="1" si="1"/>
        <v>15793.980349181291</v>
      </c>
      <c r="N15" s="15">
        <f t="shared" ref="N15:N77" ca="1" si="3">IF(I15="",-1,(-($K$6-(M15/J15))/$K$6))</f>
        <v>0.14905452350146742</v>
      </c>
      <c r="O15" s="56"/>
      <c r="P15" s="49"/>
      <c r="Q15" s="49"/>
      <c r="R15" s="57"/>
    </row>
    <row r="16" spans="1:18" s="4" customFormat="1" ht="15.75" x14ac:dyDescent="0.2">
      <c r="A16" s="53"/>
      <c r="B16" s="12" t="s">
        <v>66</v>
      </c>
      <c r="C16" s="11" t="s">
        <v>67</v>
      </c>
      <c r="D16" s="11"/>
      <c r="E16" s="10" t="s">
        <v>50</v>
      </c>
      <c r="F16" s="38">
        <v>86</v>
      </c>
      <c r="G16" s="58">
        <v>92.594368075546399</v>
      </c>
      <c r="H16" s="54"/>
      <c r="I16" s="10" t="s">
        <v>53</v>
      </c>
      <c r="J16" s="55">
        <v>3</v>
      </c>
      <c r="K16" s="14">
        <f t="shared" si="0"/>
        <v>12515</v>
      </c>
      <c r="L16" s="15">
        <f t="shared" si="2"/>
        <v>2.4678831894054164E-3</v>
      </c>
      <c r="M16" s="14">
        <f t="shared" ca="1" si="1"/>
        <v>13785.834568323793</v>
      </c>
      <c r="N16" s="15">
        <f t="shared" ca="1" si="3"/>
        <v>2.9565201907120085E-3</v>
      </c>
      <c r="O16" s="56"/>
      <c r="P16" s="49"/>
      <c r="Q16" s="49"/>
      <c r="R16" s="57"/>
    </row>
    <row r="17" spans="1:18" s="4" customFormat="1" ht="15.75" x14ac:dyDescent="0.2">
      <c r="A17" s="53"/>
      <c r="B17" s="12" t="s">
        <v>69</v>
      </c>
      <c r="C17" s="11" t="s">
        <v>70</v>
      </c>
      <c r="D17" s="11"/>
      <c r="E17" s="10" t="s">
        <v>50</v>
      </c>
      <c r="F17" s="38">
        <v>26</v>
      </c>
      <c r="G17" s="58">
        <v>26.000685690782198</v>
      </c>
      <c r="H17" s="54"/>
      <c r="I17" s="10" t="s">
        <v>54</v>
      </c>
      <c r="J17" s="55">
        <v>3</v>
      </c>
      <c r="K17" s="14">
        <f t="shared" si="0"/>
        <v>12350</v>
      </c>
      <c r="L17" s="15">
        <f t="shared" si="2"/>
        <v>-1.0748832809496053E-2</v>
      </c>
      <c r="M17" s="14">
        <f t="shared" ca="1" si="1"/>
        <v>13640.201102850784</v>
      </c>
      <c r="N17" s="15">
        <f t="shared" ca="1" si="3"/>
        <v>-7.6387058748712718E-3</v>
      </c>
      <c r="O17" s="56"/>
      <c r="P17" s="49"/>
      <c r="Q17" s="49"/>
      <c r="R17" s="57"/>
    </row>
    <row r="18" spans="1:18" s="4" customFormat="1" ht="15.75" x14ac:dyDescent="0.2">
      <c r="A18" s="49"/>
      <c r="B18" s="68" t="s">
        <v>72</v>
      </c>
      <c r="C18" s="11" t="s">
        <v>57</v>
      </c>
      <c r="D18" s="11" t="s">
        <v>73</v>
      </c>
      <c r="E18" s="10" t="s">
        <v>50</v>
      </c>
      <c r="F18" s="38">
        <v>1110</v>
      </c>
      <c r="G18" s="67">
        <v>1157.1415960857328</v>
      </c>
      <c r="H18" s="53"/>
      <c r="I18" s="10" t="s">
        <v>55</v>
      </c>
      <c r="J18" s="55">
        <v>3</v>
      </c>
      <c r="K18" s="14">
        <f t="shared" si="0"/>
        <v>13103</v>
      </c>
      <c r="L18" s="15">
        <f t="shared" si="2"/>
        <v>4.9567452930945194E-2</v>
      </c>
      <c r="M18" s="14">
        <f t="shared" ca="1" si="1"/>
        <v>14497.695014621195</v>
      </c>
      <c r="N18" s="15">
        <f t="shared" ca="1" si="3"/>
        <v>5.4746281089218037E-2</v>
      </c>
      <c r="O18" s="56"/>
      <c r="P18" s="49"/>
      <c r="Q18" s="49"/>
      <c r="R18" s="57"/>
    </row>
    <row r="19" spans="1:18" ht="15.75" x14ac:dyDescent="0.2">
      <c r="A19" s="9"/>
      <c r="B19" s="12" t="s">
        <v>75</v>
      </c>
      <c r="C19" s="11" t="s">
        <v>76</v>
      </c>
      <c r="D19" s="11"/>
      <c r="E19" s="10" t="s">
        <v>50</v>
      </c>
      <c r="F19" s="38">
        <v>566</v>
      </c>
      <c r="G19" s="58">
        <v>606.84882709834801</v>
      </c>
      <c r="H19" s="29"/>
      <c r="I19" s="59" t="s">
        <v>59</v>
      </c>
      <c r="J19" s="55">
        <v>3</v>
      </c>
      <c r="K19" s="14">
        <f t="shared" si="0"/>
        <v>12044</v>
      </c>
      <c r="L19" s="15">
        <f t="shared" si="2"/>
        <v>-3.5259833389277066E-2</v>
      </c>
      <c r="M19" s="14">
        <f t="shared" ca="1" si="1"/>
        <v>13427.476443518804</v>
      </c>
      <c r="N19" s="15">
        <f t="shared" ca="1" si="3"/>
        <v>-2.311499663006342E-2</v>
      </c>
      <c r="O19" s="8"/>
      <c r="R19" s="39"/>
    </row>
    <row r="20" spans="1:18" ht="15.75" x14ac:dyDescent="0.2">
      <c r="A20" s="9"/>
      <c r="B20" s="12" t="s">
        <v>78</v>
      </c>
      <c r="C20" s="11" t="s">
        <v>79</v>
      </c>
      <c r="D20" s="11"/>
      <c r="E20" s="10" t="s">
        <v>50</v>
      </c>
      <c r="F20" s="38">
        <v>1941</v>
      </c>
      <c r="G20" s="58">
        <v>2259</v>
      </c>
      <c r="H20" s="29"/>
      <c r="I20" s="59" t="s">
        <v>62</v>
      </c>
      <c r="J20" s="55">
        <v>3</v>
      </c>
      <c r="K20" s="14">
        <f t="shared" si="0"/>
        <v>11645</v>
      </c>
      <c r="L20" s="15">
        <f t="shared" si="2"/>
        <v>-6.722025571389334E-2</v>
      </c>
      <c r="M20" s="14">
        <f t="shared" ca="1" si="1"/>
        <v>12667.935124211064</v>
      </c>
      <c r="N20" s="15">
        <f t="shared" ca="1" si="3"/>
        <v>-7.8373669202875126E-2</v>
      </c>
      <c r="O20" s="8"/>
      <c r="R20" s="39"/>
    </row>
    <row r="21" spans="1:18" ht="15.75" x14ac:dyDescent="0.2">
      <c r="A21" s="9"/>
      <c r="B21" s="12" t="s">
        <v>81</v>
      </c>
      <c r="C21" s="11" t="s">
        <v>79</v>
      </c>
      <c r="D21" s="11"/>
      <c r="E21" s="10" t="s">
        <v>50</v>
      </c>
      <c r="F21" s="38">
        <v>477</v>
      </c>
      <c r="G21" s="58">
        <v>529.54038885243745</v>
      </c>
      <c r="H21" s="29"/>
      <c r="I21" s="59" t="s">
        <v>65</v>
      </c>
      <c r="J21" s="55">
        <v>3</v>
      </c>
      <c r="K21" s="14">
        <f t="shared" si="0"/>
        <v>10435</v>
      </c>
      <c r="L21" s="15">
        <f t="shared" si="2"/>
        <v>-0.16414283970583737</v>
      </c>
      <c r="M21" s="14">
        <f t="shared" ca="1" si="1"/>
        <v>12434.068446893783</v>
      </c>
      <c r="N21" s="15">
        <f t="shared" ca="1" si="3"/>
        <v>-9.5388098594742163E-2</v>
      </c>
      <c r="O21" s="8"/>
      <c r="R21" s="39"/>
    </row>
    <row r="22" spans="1:18" ht="15.75" x14ac:dyDescent="0.2">
      <c r="A22" s="9"/>
      <c r="B22" s="12" t="s">
        <v>83</v>
      </c>
      <c r="C22" s="11" t="s">
        <v>79</v>
      </c>
      <c r="D22" s="11"/>
      <c r="E22" s="10" t="s">
        <v>50</v>
      </c>
      <c r="F22" s="38">
        <v>71</v>
      </c>
      <c r="G22" s="58">
        <v>71</v>
      </c>
      <c r="H22" s="29"/>
      <c r="I22" s="59" t="s">
        <v>68</v>
      </c>
      <c r="J22" s="55">
        <v>3</v>
      </c>
      <c r="K22" s="14">
        <f t="shared" si="0"/>
        <v>12848</v>
      </c>
      <c r="L22" s="15">
        <f t="shared" si="2"/>
        <v>2.9141619114461108E-2</v>
      </c>
      <c r="M22" s="14">
        <f t="shared" ca="1" si="1"/>
        <v>13969.90904816066</v>
      </c>
      <c r="N22" s="15">
        <f t="shared" ca="1" si="3"/>
        <v>1.6348433377984941E-2</v>
      </c>
      <c r="O22" s="8"/>
      <c r="R22" s="39"/>
    </row>
    <row r="23" spans="1:18" ht="15.75" x14ac:dyDescent="0.2">
      <c r="A23" s="9"/>
      <c r="B23" s="12" t="s">
        <v>85</v>
      </c>
      <c r="C23" s="11" t="s">
        <v>86</v>
      </c>
      <c r="D23" s="11"/>
      <c r="E23" s="10" t="s">
        <v>50</v>
      </c>
      <c r="F23" s="38">
        <v>524</v>
      </c>
      <c r="G23" s="58">
        <v>590.77103879578192</v>
      </c>
      <c r="H23" s="29"/>
      <c r="I23" s="59" t="s">
        <v>71</v>
      </c>
      <c r="J23" s="55">
        <v>3</v>
      </c>
      <c r="K23" s="14">
        <f t="shared" si="0"/>
        <v>12459</v>
      </c>
      <c r="L23" s="15">
        <f t="shared" si="2"/>
        <v>-2.0177901193127309E-3</v>
      </c>
      <c r="M23" s="14">
        <f t="shared" ca="1" si="1"/>
        <v>13490.085322675321</v>
      </c>
      <c r="N23" s="15">
        <f t="shared" ca="1" si="3"/>
        <v>-1.8560032383202061E-2</v>
      </c>
      <c r="O23" s="8"/>
      <c r="R23" s="39"/>
    </row>
    <row r="24" spans="1:18" ht="15.75" x14ac:dyDescent="0.2">
      <c r="A24" s="9"/>
      <c r="B24" s="12" t="s">
        <v>88</v>
      </c>
      <c r="C24" s="11" t="s">
        <v>79</v>
      </c>
      <c r="D24" s="11"/>
      <c r="E24" s="10" t="s">
        <v>50</v>
      </c>
      <c r="F24" s="38">
        <v>7</v>
      </c>
      <c r="G24" s="58">
        <v>25.966213069485086</v>
      </c>
      <c r="H24" s="29"/>
      <c r="I24" s="59" t="s">
        <v>74</v>
      </c>
      <c r="J24" s="55">
        <v>3</v>
      </c>
      <c r="K24" s="14">
        <f t="shared" si="0"/>
        <v>14313</v>
      </c>
      <c r="L24" s="15">
        <f t="shared" si="2"/>
        <v>0.14649003692288923</v>
      </c>
      <c r="M24" s="14">
        <f t="shared" ca="1" si="1"/>
        <v>15819.584185688125</v>
      </c>
      <c r="N24" s="15">
        <f t="shared" ca="1" si="3"/>
        <v>0.1509172714286354</v>
      </c>
      <c r="O24" s="8"/>
      <c r="R24" s="39"/>
    </row>
    <row r="25" spans="1:18" ht="15.75" x14ac:dyDescent="0.2">
      <c r="A25" s="9"/>
      <c r="B25" s="12" t="s">
        <v>90</v>
      </c>
      <c r="C25" s="11" t="s">
        <v>79</v>
      </c>
      <c r="D25" s="11"/>
      <c r="E25" s="10" t="s">
        <v>50</v>
      </c>
      <c r="F25" s="38">
        <v>2372</v>
      </c>
      <c r="G25" s="58">
        <v>2566</v>
      </c>
      <c r="H25" s="29"/>
      <c r="I25" s="59" t="s">
        <v>77</v>
      </c>
      <c r="J25" s="55">
        <v>3</v>
      </c>
      <c r="K25" s="14">
        <f t="shared" si="0"/>
        <v>11848</v>
      </c>
      <c r="L25" s="15">
        <f t="shared" si="2"/>
        <v>-5.0959689969790258E-2</v>
      </c>
      <c r="M25" s="14">
        <f t="shared" ca="1" si="1"/>
        <v>13281.855380203349</v>
      </c>
      <c r="N25" s="15">
        <f t="shared" ca="1" si="3"/>
        <v>-3.3709320405348603E-2</v>
      </c>
      <c r="O25" s="8"/>
      <c r="R25" s="39"/>
    </row>
    <row r="26" spans="1:18" ht="15.75" x14ac:dyDescent="0.2">
      <c r="A26" s="9"/>
      <c r="B26" s="12" t="s">
        <v>92</v>
      </c>
      <c r="C26" s="11" t="s">
        <v>57</v>
      </c>
      <c r="D26" s="11" t="s">
        <v>61</v>
      </c>
      <c r="E26" s="10" t="s">
        <v>50</v>
      </c>
      <c r="F26" s="38">
        <v>1722</v>
      </c>
      <c r="G26" s="58">
        <v>1810.6777923478555</v>
      </c>
      <c r="H26" s="29"/>
      <c r="I26" s="59" t="s">
        <v>80</v>
      </c>
      <c r="J26" s="55">
        <v>3</v>
      </c>
      <c r="K26" s="14">
        <f t="shared" si="0"/>
        <v>13595</v>
      </c>
      <c r="L26" s="15">
        <f t="shared" si="2"/>
        <v>8.8977297000396846E-2</v>
      </c>
      <c r="M26" s="14">
        <f t="shared" ca="1" si="1"/>
        <v>14843.783257179039</v>
      </c>
      <c r="N26" s="15">
        <f t="shared" ca="1" si="3"/>
        <v>7.9925130995940799E-2</v>
      </c>
      <c r="O26" s="8"/>
      <c r="R26" s="39"/>
    </row>
    <row r="27" spans="1:18" ht="15.75" x14ac:dyDescent="0.2">
      <c r="A27" s="9"/>
      <c r="B27" s="12" t="s">
        <v>94</v>
      </c>
      <c r="C27" s="11" t="s">
        <v>95</v>
      </c>
      <c r="D27" s="11"/>
      <c r="E27" s="10" t="s">
        <v>50</v>
      </c>
      <c r="F27" s="38">
        <v>115</v>
      </c>
      <c r="G27" s="58">
        <v>115</v>
      </c>
      <c r="H27" s="29"/>
      <c r="I27" s="59" t="s">
        <v>82</v>
      </c>
      <c r="J27" s="55">
        <v>3</v>
      </c>
      <c r="K27" s="14">
        <f t="shared" si="0"/>
        <v>13210</v>
      </c>
      <c r="L27" s="15">
        <f t="shared" si="2"/>
        <v>5.8138293002959945E-2</v>
      </c>
      <c r="M27" s="14">
        <f t="shared" ca="1" si="1"/>
        <v>14240.972133506242</v>
      </c>
      <c r="N27" s="15">
        <f t="shared" ca="1" si="3"/>
        <v>3.6069001435216318E-2</v>
      </c>
      <c r="O27" s="8"/>
      <c r="R27" s="39"/>
    </row>
    <row r="28" spans="1:18" ht="15.75" x14ac:dyDescent="0.2">
      <c r="A28" s="9"/>
      <c r="B28" s="12" t="s">
        <v>97</v>
      </c>
      <c r="C28" s="11" t="s">
        <v>98</v>
      </c>
      <c r="D28" s="11"/>
      <c r="E28" s="10" t="s">
        <v>50</v>
      </c>
      <c r="F28" s="38">
        <v>80</v>
      </c>
      <c r="G28" s="58">
        <v>80</v>
      </c>
      <c r="H28" s="29"/>
      <c r="I28" s="59" t="s">
        <v>84</v>
      </c>
      <c r="J28" s="55">
        <v>3</v>
      </c>
      <c r="K28" s="14">
        <f t="shared" si="0"/>
        <v>11703</v>
      </c>
      <c r="L28" s="15">
        <f t="shared" si="2"/>
        <v>-6.2574379787006737E-2</v>
      </c>
      <c r="M28" s="14">
        <f t="shared" ca="1" si="1"/>
        <v>13077.818243217718</v>
      </c>
      <c r="N28" s="15">
        <f t="shared" ca="1" si="3"/>
        <v>-4.8553570558400184E-2</v>
      </c>
      <c r="O28" s="8"/>
      <c r="R28" s="39"/>
    </row>
    <row r="29" spans="1:18" ht="15.75" x14ac:dyDescent="0.2">
      <c r="A29" s="9"/>
      <c r="B29" s="12" t="s">
        <v>99</v>
      </c>
      <c r="C29" s="11" t="s">
        <v>100</v>
      </c>
      <c r="D29" s="11"/>
      <c r="E29" s="10" t="s">
        <v>50</v>
      </c>
      <c r="F29" s="38">
        <v>901</v>
      </c>
      <c r="G29" s="58">
        <v>905</v>
      </c>
      <c r="H29" s="29"/>
      <c r="I29" s="59" t="s">
        <v>87</v>
      </c>
      <c r="J29" s="55">
        <v>3</v>
      </c>
      <c r="K29" s="14">
        <f t="shared" si="0"/>
        <v>12150</v>
      </c>
      <c r="L29" s="15">
        <f t="shared" si="2"/>
        <v>-2.6769094626346392E-2</v>
      </c>
      <c r="M29" s="14">
        <f t="shared" ca="1" si="1"/>
        <v>13670.417234175786</v>
      </c>
      <c r="N29" s="15">
        <f t="shared" ca="1" si="3"/>
        <v>-5.4404011021603601E-3</v>
      </c>
      <c r="O29" s="8"/>
      <c r="R29" s="39"/>
    </row>
    <row r="30" spans="1:18" x14ac:dyDescent="0.2">
      <c r="A30" s="9"/>
      <c r="B30" s="12" t="s">
        <v>101</v>
      </c>
      <c r="C30" s="11"/>
      <c r="D30" s="11"/>
      <c r="E30" s="10" t="s">
        <v>51</v>
      </c>
      <c r="F30" s="38">
        <v>1555</v>
      </c>
      <c r="G30" s="58">
        <v>1750</v>
      </c>
      <c r="H30" s="29"/>
      <c r="I30" s="59" t="s">
        <v>89</v>
      </c>
      <c r="J30" s="2">
        <v>3</v>
      </c>
      <c r="K30" s="14">
        <f t="shared" si="0"/>
        <v>13637</v>
      </c>
      <c r="L30" s="15">
        <f t="shared" si="2"/>
        <v>9.2341551981935402E-2</v>
      </c>
      <c r="M30" s="14">
        <f t="shared" ca="1" si="1"/>
        <v>14788.015463974543</v>
      </c>
      <c r="N30" s="15">
        <f t="shared" ca="1" si="3"/>
        <v>7.586787414044259E-2</v>
      </c>
      <c r="O30" s="8"/>
      <c r="R30" s="39"/>
    </row>
    <row r="31" spans="1:18" x14ac:dyDescent="0.2">
      <c r="A31" s="9"/>
      <c r="B31" s="12" t="s">
        <v>102</v>
      </c>
      <c r="C31" s="11"/>
      <c r="D31" s="11"/>
      <c r="E31" s="10" t="s">
        <v>51</v>
      </c>
      <c r="F31" s="38">
        <v>2170</v>
      </c>
      <c r="G31" s="58">
        <v>2317.0317112535663</v>
      </c>
      <c r="H31" s="29"/>
      <c r="I31" s="59" t="s">
        <v>91</v>
      </c>
      <c r="J31" s="2">
        <v>3</v>
      </c>
      <c r="K31" s="14">
        <f t="shared" si="0"/>
        <v>10812</v>
      </c>
      <c r="L31" s="15">
        <f t="shared" si="2"/>
        <v>-0.13394464618107466</v>
      </c>
      <c r="M31" s="14">
        <f t="shared" ca="1" si="1"/>
        <v>12105.343087909714</v>
      </c>
      <c r="N31" s="15">
        <f t="shared" ca="1" si="3"/>
        <v>-0.1193037520512736</v>
      </c>
      <c r="O31" s="8"/>
      <c r="R31" s="39"/>
    </row>
    <row r="32" spans="1:18" x14ac:dyDescent="0.2">
      <c r="A32" s="9"/>
      <c r="B32" s="12" t="s">
        <v>103</v>
      </c>
      <c r="C32" s="11"/>
      <c r="D32" s="11"/>
      <c r="E32" s="10" t="s">
        <v>51</v>
      </c>
      <c r="F32" s="38">
        <v>2442</v>
      </c>
      <c r="G32" s="58">
        <v>2646</v>
      </c>
      <c r="H32" s="29"/>
      <c r="I32" s="59" t="s">
        <v>93</v>
      </c>
      <c r="J32" s="2">
        <v>3</v>
      </c>
      <c r="K32" s="14">
        <f t="shared" si="0"/>
        <v>11286</v>
      </c>
      <c r="L32" s="15">
        <f t="shared" si="2"/>
        <v>-9.5976625675139537E-2</v>
      </c>
      <c r="M32" s="14">
        <f t="shared" ca="1" si="1"/>
        <v>12115.196294285584</v>
      </c>
      <c r="N32" s="15">
        <f t="shared" ca="1" si="3"/>
        <v>-0.11858690480270946</v>
      </c>
      <c r="O32" s="8"/>
      <c r="R32" s="39"/>
    </row>
    <row r="33" spans="1:18" x14ac:dyDescent="0.2">
      <c r="A33" s="9"/>
      <c r="B33" s="12" t="s">
        <v>104</v>
      </c>
      <c r="C33" s="11"/>
      <c r="D33" s="11"/>
      <c r="E33" s="10" t="s">
        <v>51</v>
      </c>
      <c r="F33" s="38">
        <v>2349</v>
      </c>
      <c r="G33" s="58">
        <v>2553.0393314621706</v>
      </c>
      <c r="H33" s="29"/>
      <c r="I33" s="59" t="s">
        <v>96</v>
      </c>
      <c r="J33" s="2">
        <v>3</v>
      </c>
      <c r="K33" s="14">
        <f t="shared" si="0"/>
        <v>12932</v>
      </c>
      <c r="L33" s="15">
        <f t="shared" si="2"/>
        <v>3.5870129077538219E-2</v>
      </c>
      <c r="M33" s="14">
        <f t="shared" ca="1" si="1"/>
        <v>14064.606517502894</v>
      </c>
      <c r="N33" s="15">
        <f t="shared" ca="1" si="3"/>
        <v>2.3237928812710831E-2</v>
      </c>
      <c r="O33" s="8"/>
      <c r="R33" s="39"/>
    </row>
    <row r="34" spans="1:18" x14ac:dyDescent="0.2">
      <c r="A34" s="9"/>
      <c r="B34" s="12" t="s">
        <v>105</v>
      </c>
      <c r="C34" s="11"/>
      <c r="D34" s="11"/>
      <c r="E34" s="10" t="s">
        <v>51</v>
      </c>
      <c r="F34" s="38">
        <v>2405</v>
      </c>
      <c r="G34" s="58">
        <v>2630</v>
      </c>
      <c r="H34" s="29"/>
      <c r="I34" s="3"/>
      <c r="J34" s="2"/>
      <c r="K34" s="14">
        <f t="shared" ref="K34:K65" si="4">IF(I34="",0,(SUMIF($E$13:$E$84,I34,$F$13:$F$84)))</f>
        <v>0</v>
      </c>
      <c r="L34" s="15">
        <f t="shared" si="2"/>
        <v>-1</v>
      </c>
      <c r="M34" s="14">
        <f t="shared" ref="M34:M65" si="5">IF(I34="",0,(SUMIF($E$13:$E$84,I34,$G$13:$G$84)))</f>
        <v>0</v>
      </c>
      <c r="N34" s="15">
        <f t="shared" si="3"/>
        <v>-1</v>
      </c>
      <c r="O34" s="8"/>
      <c r="R34" s="39"/>
    </row>
    <row r="35" spans="1:18" x14ac:dyDescent="0.2">
      <c r="A35" s="9"/>
      <c r="B35" s="12" t="s">
        <v>106</v>
      </c>
      <c r="C35" s="11"/>
      <c r="D35" s="11"/>
      <c r="E35" s="10" t="s">
        <v>51</v>
      </c>
      <c r="F35" s="38">
        <v>600</v>
      </c>
      <c r="G35" s="58">
        <v>637.1515424999908</v>
      </c>
      <c r="H35" s="29"/>
      <c r="I35" s="3"/>
      <c r="J35" s="2"/>
      <c r="K35" s="14">
        <f t="shared" si="4"/>
        <v>0</v>
      </c>
      <c r="L35" s="15">
        <f t="shared" si="2"/>
        <v>-1</v>
      </c>
      <c r="M35" s="14">
        <f t="shared" si="5"/>
        <v>0</v>
      </c>
      <c r="N35" s="15">
        <f t="shared" si="3"/>
        <v>-1</v>
      </c>
      <c r="O35" s="8"/>
      <c r="R35" s="39"/>
    </row>
    <row r="36" spans="1:18" x14ac:dyDescent="0.2">
      <c r="A36" s="9"/>
      <c r="B36" s="12" t="s">
        <v>107</v>
      </c>
      <c r="C36" s="11" t="s">
        <v>108</v>
      </c>
      <c r="D36" s="11" t="s">
        <v>109</v>
      </c>
      <c r="E36" s="10" t="s">
        <v>52</v>
      </c>
      <c r="F36" s="38">
        <v>1986</v>
      </c>
      <c r="G36" s="58">
        <v>2132.8773051061598</v>
      </c>
      <c r="H36" s="29"/>
      <c r="I36" s="3"/>
      <c r="J36" s="2"/>
      <c r="K36" s="14">
        <f t="shared" si="4"/>
        <v>0</v>
      </c>
      <c r="L36" s="15">
        <f t="shared" si="2"/>
        <v>-1</v>
      </c>
      <c r="M36" s="14">
        <f t="shared" si="5"/>
        <v>0</v>
      </c>
      <c r="N36" s="15">
        <f t="shared" si="3"/>
        <v>-1</v>
      </c>
      <c r="O36" s="8"/>
      <c r="R36" s="39"/>
    </row>
    <row r="37" spans="1:18" x14ac:dyDescent="0.2">
      <c r="A37" s="9"/>
      <c r="B37" s="12" t="s">
        <v>110</v>
      </c>
      <c r="C37" s="11" t="s">
        <v>108</v>
      </c>
      <c r="D37" s="11" t="s">
        <v>109</v>
      </c>
      <c r="E37" s="10" t="s">
        <v>52</v>
      </c>
      <c r="F37" s="38">
        <v>2728</v>
      </c>
      <c r="G37" s="58">
        <v>2960.1219946918454</v>
      </c>
      <c r="H37" s="29"/>
      <c r="I37" s="3"/>
      <c r="J37" s="2"/>
      <c r="K37" s="14">
        <f t="shared" si="4"/>
        <v>0</v>
      </c>
      <c r="L37" s="15">
        <f t="shared" si="2"/>
        <v>-1</v>
      </c>
      <c r="M37" s="14">
        <f t="shared" si="5"/>
        <v>0</v>
      </c>
      <c r="N37" s="15">
        <f t="shared" si="3"/>
        <v>-1</v>
      </c>
      <c r="O37" s="8"/>
      <c r="R37" s="39"/>
    </row>
    <row r="38" spans="1:18" x14ac:dyDescent="0.2">
      <c r="A38" s="9"/>
      <c r="B38" s="12" t="s">
        <v>111</v>
      </c>
      <c r="C38" s="11"/>
      <c r="D38" s="11"/>
      <c r="E38" s="10" t="s">
        <v>52</v>
      </c>
      <c r="F38" s="38">
        <v>1142</v>
      </c>
      <c r="G38" s="58">
        <v>1157.959451456004</v>
      </c>
      <c r="H38" s="29"/>
      <c r="I38" s="3"/>
      <c r="J38" s="2"/>
      <c r="K38" s="14">
        <f t="shared" si="4"/>
        <v>0</v>
      </c>
      <c r="L38" s="15">
        <f t="shared" si="2"/>
        <v>-1</v>
      </c>
      <c r="M38" s="14">
        <f t="shared" si="5"/>
        <v>0</v>
      </c>
      <c r="N38" s="15">
        <f t="shared" si="3"/>
        <v>-1</v>
      </c>
      <c r="O38" s="8"/>
      <c r="R38" s="39"/>
    </row>
    <row r="39" spans="1:18" x14ac:dyDescent="0.2">
      <c r="A39" s="9"/>
      <c r="B39" s="12" t="s">
        <v>112</v>
      </c>
      <c r="C39" s="11"/>
      <c r="D39" s="11"/>
      <c r="E39" s="10" t="s">
        <v>52</v>
      </c>
      <c r="F39" s="38">
        <v>1460</v>
      </c>
      <c r="G39" s="58">
        <v>1604</v>
      </c>
      <c r="H39" s="29"/>
      <c r="I39" s="3"/>
      <c r="J39" s="2"/>
      <c r="K39" s="14">
        <f t="shared" si="4"/>
        <v>0</v>
      </c>
      <c r="L39" s="15">
        <f t="shared" si="2"/>
        <v>-1</v>
      </c>
      <c r="M39" s="14">
        <f t="shared" si="5"/>
        <v>0</v>
      </c>
      <c r="N39" s="15">
        <f t="shared" si="3"/>
        <v>-1</v>
      </c>
      <c r="O39" s="8"/>
      <c r="R39" s="39"/>
    </row>
    <row r="40" spans="1:18" x14ac:dyDescent="0.2">
      <c r="A40" s="9"/>
      <c r="B40" s="12" t="s">
        <v>113</v>
      </c>
      <c r="C40" s="11"/>
      <c r="D40" s="11"/>
      <c r="E40" s="10" t="s">
        <v>52</v>
      </c>
      <c r="F40" s="38">
        <v>868</v>
      </c>
      <c r="G40" s="58">
        <v>955.79399505420156</v>
      </c>
      <c r="H40" s="29"/>
      <c r="I40" s="3"/>
      <c r="J40" s="2"/>
      <c r="K40" s="14">
        <f t="shared" si="4"/>
        <v>0</v>
      </c>
      <c r="L40" s="15">
        <f t="shared" si="2"/>
        <v>-1</v>
      </c>
      <c r="M40" s="14">
        <f t="shared" si="5"/>
        <v>0</v>
      </c>
      <c r="N40" s="15">
        <f t="shared" si="3"/>
        <v>-1</v>
      </c>
      <c r="O40" s="8"/>
      <c r="R40" s="39"/>
    </row>
    <row r="41" spans="1:18" x14ac:dyDescent="0.2">
      <c r="A41" s="9"/>
      <c r="B41" s="12" t="s">
        <v>114</v>
      </c>
      <c r="C41" s="11"/>
      <c r="D41" s="11"/>
      <c r="E41" s="10" t="s">
        <v>52</v>
      </c>
      <c r="F41" s="38">
        <v>1002</v>
      </c>
      <c r="G41" s="58">
        <v>1077.3020415150756</v>
      </c>
      <c r="H41" s="29"/>
      <c r="I41" s="3"/>
      <c r="J41" s="2"/>
      <c r="K41" s="14">
        <f t="shared" si="4"/>
        <v>0</v>
      </c>
      <c r="L41" s="15">
        <f t="shared" si="2"/>
        <v>-1</v>
      </c>
      <c r="M41" s="14">
        <f t="shared" si="5"/>
        <v>0</v>
      </c>
      <c r="N41" s="15">
        <f t="shared" si="3"/>
        <v>-1</v>
      </c>
      <c r="O41" s="8"/>
      <c r="R41" s="39"/>
    </row>
    <row r="42" spans="1:18" x14ac:dyDescent="0.2">
      <c r="A42" s="9"/>
      <c r="B42" s="12" t="s">
        <v>115</v>
      </c>
      <c r="C42" s="11"/>
      <c r="D42" s="11"/>
      <c r="E42" s="10" t="s">
        <v>52</v>
      </c>
      <c r="F42" s="38">
        <v>986</v>
      </c>
      <c r="G42" s="58">
        <v>1068.0113163847991</v>
      </c>
      <c r="H42" s="29"/>
      <c r="I42" s="3"/>
      <c r="J42" s="2"/>
      <c r="K42" s="14">
        <f t="shared" si="4"/>
        <v>0</v>
      </c>
      <c r="L42" s="15">
        <f t="shared" si="2"/>
        <v>-1</v>
      </c>
      <c r="M42" s="14">
        <f t="shared" si="5"/>
        <v>0</v>
      </c>
      <c r="N42" s="15">
        <f t="shared" si="3"/>
        <v>-1</v>
      </c>
      <c r="O42" s="8"/>
      <c r="R42" s="39"/>
    </row>
    <row r="43" spans="1:18" x14ac:dyDescent="0.2">
      <c r="A43" s="9"/>
      <c r="B43" s="12" t="s">
        <v>116</v>
      </c>
      <c r="C43" s="11"/>
      <c r="D43" s="11"/>
      <c r="E43" s="10" t="s">
        <v>52</v>
      </c>
      <c r="F43" s="38">
        <v>539</v>
      </c>
      <c r="G43" s="58">
        <v>588.31755505829608</v>
      </c>
      <c r="H43" s="29"/>
      <c r="I43" s="3"/>
      <c r="J43" s="2"/>
      <c r="K43" s="14">
        <f t="shared" si="4"/>
        <v>0</v>
      </c>
      <c r="L43" s="15">
        <f t="shared" si="2"/>
        <v>-1</v>
      </c>
      <c r="M43" s="14">
        <f t="shared" si="5"/>
        <v>0</v>
      </c>
      <c r="N43" s="15">
        <f t="shared" si="3"/>
        <v>-1</v>
      </c>
      <c r="O43" s="8"/>
      <c r="R43" s="39"/>
    </row>
    <row r="44" spans="1:18" x14ac:dyDescent="0.2">
      <c r="A44" s="9"/>
      <c r="B44" s="12" t="s">
        <v>117</v>
      </c>
      <c r="C44" s="11"/>
      <c r="D44" s="11"/>
      <c r="E44" s="10" t="s">
        <v>52</v>
      </c>
      <c r="F44" s="38">
        <v>1334</v>
      </c>
      <c r="G44" s="58">
        <v>1430.5966899149087</v>
      </c>
      <c r="H44" s="29"/>
      <c r="I44" s="3"/>
      <c r="J44" s="2"/>
      <c r="K44" s="14">
        <f t="shared" si="4"/>
        <v>0</v>
      </c>
      <c r="L44" s="15">
        <f t="shared" si="2"/>
        <v>-1</v>
      </c>
      <c r="M44" s="14">
        <f t="shared" si="5"/>
        <v>0</v>
      </c>
      <c r="N44" s="15">
        <f t="shared" si="3"/>
        <v>-1</v>
      </c>
      <c r="O44" s="8"/>
      <c r="R44" s="39"/>
    </row>
    <row r="45" spans="1:18" x14ac:dyDescent="0.2">
      <c r="A45" s="9"/>
      <c r="B45" s="12" t="s">
        <v>118</v>
      </c>
      <c r="C45" s="11"/>
      <c r="D45" s="11"/>
      <c r="E45" s="10" t="s">
        <v>52</v>
      </c>
      <c r="F45" s="38">
        <v>2347</v>
      </c>
      <c r="G45" s="58">
        <v>2819</v>
      </c>
      <c r="H45" s="29"/>
      <c r="I45" s="3"/>
      <c r="J45" s="2"/>
      <c r="K45" s="14">
        <f t="shared" si="4"/>
        <v>0</v>
      </c>
      <c r="L45" s="15">
        <f t="shared" si="2"/>
        <v>-1</v>
      </c>
      <c r="M45" s="14">
        <f t="shared" si="5"/>
        <v>0</v>
      </c>
      <c r="N45" s="15">
        <f t="shared" si="3"/>
        <v>-1</v>
      </c>
      <c r="O45" s="8"/>
      <c r="R45" s="39"/>
    </row>
    <row r="46" spans="1:18" x14ac:dyDescent="0.2">
      <c r="A46" s="9"/>
      <c r="B46" s="12" t="s">
        <v>119</v>
      </c>
      <c r="C46" s="11"/>
      <c r="D46" s="11"/>
      <c r="E46" s="10" t="s">
        <v>52</v>
      </c>
      <c r="F46" s="38">
        <v>0</v>
      </c>
      <c r="G46" s="58">
        <v>0</v>
      </c>
      <c r="H46" s="29"/>
      <c r="I46" s="3"/>
      <c r="J46" s="2"/>
      <c r="K46" s="14">
        <f t="shared" si="4"/>
        <v>0</v>
      </c>
      <c r="L46" s="15">
        <f t="shared" si="2"/>
        <v>-1</v>
      </c>
      <c r="M46" s="14">
        <f t="shared" si="5"/>
        <v>0</v>
      </c>
      <c r="N46" s="15">
        <f t="shared" si="3"/>
        <v>-1</v>
      </c>
      <c r="O46" s="8"/>
      <c r="R46" s="39"/>
    </row>
    <row r="47" spans="1:18" x14ac:dyDescent="0.2">
      <c r="A47" s="9"/>
      <c r="B47" s="12" t="s">
        <v>120</v>
      </c>
      <c r="C47" s="11"/>
      <c r="D47" s="11"/>
      <c r="E47" s="10" t="s">
        <v>53</v>
      </c>
      <c r="F47" s="38">
        <v>1673</v>
      </c>
      <c r="G47" s="58">
        <v>1854</v>
      </c>
      <c r="H47" s="29"/>
      <c r="I47" s="3"/>
      <c r="J47" s="2"/>
      <c r="K47" s="14">
        <f t="shared" si="4"/>
        <v>0</v>
      </c>
      <c r="L47" s="15">
        <f t="shared" si="2"/>
        <v>-1</v>
      </c>
      <c r="M47" s="14">
        <f t="shared" si="5"/>
        <v>0</v>
      </c>
      <c r="N47" s="15">
        <f t="shared" si="3"/>
        <v>-1</v>
      </c>
      <c r="O47" s="8"/>
      <c r="R47" s="39"/>
    </row>
    <row r="48" spans="1:18" x14ac:dyDescent="0.2">
      <c r="A48" s="9"/>
      <c r="B48" s="12" t="s">
        <v>121</v>
      </c>
      <c r="C48" s="11"/>
      <c r="D48" s="11"/>
      <c r="E48" s="10" t="s">
        <v>53</v>
      </c>
      <c r="F48" s="38">
        <v>1915</v>
      </c>
      <c r="G48" s="58">
        <v>2058.7853054867091</v>
      </c>
      <c r="H48" s="29"/>
      <c r="I48" s="3"/>
      <c r="J48" s="2"/>
      <c r="K48" s="14">
        <f t="shared" si="4"/>
        <v>0</v>
      </c>
      <c r="L48" s="15">
        <f t="shared" si="2"/>
        <v>-1</v>
      </c>
      <c r="M48" s="14">
        <f t="shared" si="5"/>
        <v>0</v>
      </c>
      <c r="N48" s="15">
        <f t="shared" si="3"/>
        <v>-1</v>
      </c>
      <c r="O48" s="8"/>
      <c r="R48" s="39"/>
    </row>
    <row r="49" spans="1:18" x14ac:dyDescent="0.2">
      <c r="A49" s="9"/>
      <c r="B49" s="12" t="s">
        <v>122</v>
      </c>
      <c r="C49" s="11"/>
      <c r="D49" s="11"/>
      <c r="E49" s="10" t="s">
        <v>53</v>
      </c>
      <c r="F49" s="38">
        <v>1347</v>
      </c>
      <c r="G49" s="58">
        <v>1486</v>
      </c>
      <c r="H49" s="29"/>
      <c r="I49" s="3"/>
      <c r="J49" s="2"/>
      <c r="K49" s="14">
        <f t="shared" si="4"/>
        <v>0</v>
      </c>
      <c r="L49" s="15">
        <f t="shared" si="2"/>
        <v>-1</v>
      </c>
      <c r="M49" s="14">
        <f t="shared" si="5"/>
        <v>0</v>
      </c>
      <c r="N49" s="15">
        <f t="shared" si="3"/>
        <v>-1</v>
      </c>
      <c r="O49" s="8"/>
      <c r="R49" s="39"/>
    </row>
    <row r="50" spans="1:18" x14ac:dyDescent="0.2">
      <c r="A50" s="9"/>
      <c r="B50" s="12" t="s">
        <v>123</v>
      </c>
      <c r="C50" s="11"/>
      <c r="D50" s="11"/>
      <c r="E50" s="10" t="s">
        <v>53</v>
      </c>
      <c r="F50" s="38">
        <v>1104</v>
      </c>
      <c r="G50" s="58">
        <v>1191.2311501199918</v>
      </c>
      <c r="H50" s="29"/>
      <c r="I50" s="3"/>
      <c r="J50" s="2"/>
      <c r="K50" s="14">
        <f t="shared" si="4"/>
        <v>0</v>
      </c>
      <c r="L50" s="15">
        <f t="shared" si="2"/>
        <v>-1</v>
      </c>
      <c r="M50" s="14">
        <f t="shared" si="5"/>
        <v>0</v>
      </c>
      <c r="N50" s="15">
        <f t="shared" si="3"/>
        <v>-1</v>
      </c>
      <c r="O50" s="8"/>
      <c r="R50" s="39"/>
    </row>
    <row r="51" spans="1:18" x14ac:dyDescent="0.2">
      <c r="A51" s="9"/>
      <c r="B51" s="12" t="s">
        <v>124</v>
      </c>
      <c r="C51" s="11"/>
      <c r="D51" s="11"/>
      <c r="E51" s="10" t="s">
        <v>53</v>
      </c>
      <c r="F51" s="38">
        <v>346</v>
      </c>
      <c r="G51" s="58">
        <v>505</v>
      </c>
      <c r="H51" s="29"/>
      <c r="I51" s="3"/>
      <c r="J51" s="2"/>
      <c r="K51" s="14">
        <f t="shared" si="4"/>
        <v>0</v>
      </c>
      <c r="L51" s="15">
        <f t="shared" si="2"/>
        <v>-1</v>
      </c>
      <c r="M51" s="14">
        <f t="shared" si="5"/>
        <v>0</v>
      </c>
      <c r="N51" s="15">
        <f t="shared" si="3"/>
        <v>-1</v>
      </c>
      <c r="O51" s="8"/>
      <c r="R51" s="39"/>
    </row>
    <row r="52" spans="1:18" x14ac:dyDescent="0.2">
      <c r="A52" s="9"/>
      <c r="B52" s="12" t="s">
        <v>125</v>
      </c>
      <c r="C52" s="11"/>
      <c r="D52" s="11"/>
      <c r="E52" s="10" t="s">
        <v>53</v>
      </c>
      <c r="F52" s="38">
        <v>372</v>
      </c>
      <c r="G52" s="58">
        <v>400.65295321000002</v>
      </c>
      <c r="H52" s="29"/>
      <c r="I52" s="3"/>
      <c r="J52" s="2"/>
      <c r="K52" s="14">
        <f t="shared" si="4"/>
        <v>0</v>
      </c>
      <c r="L52" s="15">
        <f t="shared" si="2"/>
        <v>-1</v>
      </c>
      <c r="M52" s="14">
        <f t="shared" si="5"/>
        <v>0</v>
      </c>
      <c r="N52" s="15">
        <f t="shared" si="3"/>
        <v>-1</v>
      </c>
      <c r="O52" s="8"/>
      <c r="R52" s="39"/>
    </row>
    <row r="53" spans="1:18" x14ac:dyDescent="0.2">
      <c r="A53" s="9"/>
      <c r="B53" s="12" t="s">
        <v>126</v>
      </c>
      <c r="C53" s="11"/>
      <c r="D53" s="11"/>
      <c r="E53" s="10" t="s">
        <v>53</v>
      </c>
      <c r="F53" s="38">
        <v>1903</v>
      </c>
      <c r="G53" s="58">
        <v>2076.1651595070916</v>
      </c>
      <c r="H53" s="29"/>
      <c r="I53" s="3"/>
      <c r="J53" s="2"/>
      <c r="K53" s="14">
        <f t="shared" si="4"/>
        <v>0</v>
      </c>
      <c r="L53" s="15">
        <f t="shared" si="2"/>
        <v>-1</v>
      </c>
      <c r="M53" s="14">
        <f t="shared" si="5"/>
        <v>0</v>
      </c>
      <c r="N53" s="15">
        <f t="shared" si="3"/>
        <v>-1</v>
      </c>
      <c r="O53" s="8"/>
      <c r="R53" s="39"/>
    </row>
    <row r="54" spans="1:18" x14ac:dyDescent="0.2">
      <c r="A54" s="9"/>
      <c r="B54" s="12" t="s">
        <v>127</v>
      </c>
      <c r="C54" s="11"/>
      <c r="D54" s="11"/>
      <c r="E54" s="10" t="s">
        <v>53</v>
      </c>
      <c r="F54" s="38">
        <v>3855</v>
      </c>
      <c r="G54" s="58">
        <v>4214</v>
      </c>
      <c r="H54" s="29"/>
      <c r="I54" s="3"/>
      <c r="J54" s="2"/>
      <c r="K54" s="14">
        <f t="shared" si="4"/>
        <v>0</v>
      </c>
      <c r="L54" s="15">
        <f t="shared" si="2"/>
        <v>-1</v>
      </c>
      <c r="M54" s="14">
        <f t="shared" si="5"/>
        <v>0</v>
      </c>
      <c r="N54" s="15">
        <f t="shared" si="3"/>
        <v>-1</v>
      </c>
      <c r="O54" s="8"/>
      <c r="R54" s="39"/>
    </row>
    <row r="55" spans="1:18" x14ac:dyDescent="0.2">
      <c r="A55" s="9"/>
      <c r="B55" s="12" t="s">
        <v>128</v>
      </c>
      <c r="C55" s="11" t="s">
        <v>129</v>
      </c>
      <c r="D55" s="11"/>
      <c r="E55" s="10" t="s">
        <v>54</v>
      </c>
      <c r="F55" s="38">
        <v>51</v>
      </c>
      <c r="G55" s="58">
        <v>56.977976139400454</v>
      </c>
      <c r="H55" s="29"/>
      <c r="I55" s="3"/>
      <c r="J55" s="2"/>
      <c r="K55" s="14">
        <f t="shared" si="4"/>
        <v>0</v>
      </c>
      <c r="L55" s="15">
        <f t="shared" si="2"/>
        <v>-1</v>
      </c>
      <c r="M55" s="14">
        <f t="shared" si="5"/>
        <v>0</v>
      </c>
      <c r="N55" s="15">
        <f t="shared" si="3"/>
        <v>-1</v>
      </c>
      <c r="O55" s="8"/>
      <c r="R55" s="39"/>
    </row>
    <row r="56" spans="1:18" x14ac:dyDescent="0.2">
      <c r="A56" s="9"/>
      <c r="B56" s="12" t="s">
        <v>130</v>
      </c>
      <c r="C56" s="11" t="s">
        <v>131</v>
      </c>
      <c r="D56" s="11"/>
      <c r="E56" s="10" t="s">
        <v>54</v>
      </c>
      <c r="F56" s="38">
        <v>462</v>
      </c>
      <c r="G56" s="58">
        <v>504.62282730530285</v>
      </c>
      <c r="H56" s="29"/>
      <c r="I56" s="3"/>
      <c r="J56" s="2"/>
      <c r="K56" s="14">
        <f t="shared" si="4"/>
        <v>0</v>
      </c>
      <c r="L56" s="15">
        <f t="shared" si="2"/>
        <v>-1</v>
      </c>
      <c r="M56" s="14">
        <f t="shared" si="5"/>
        <v>0</v>
      </c>
      <c r="N56" s="15">
        <f t="shared" si="3"/>
        <v>-1</v>
      </c>
      <c r="O56" s="8"/>
      <c r="R56" s="39"/>
    </row>
    <row r="57" spans="1:18" x14ac:dyDescent="0.2">
      <c r="A57" s="9"/>
      <c r="B57" s="12" t="s">
        <v>132</v>
      </c>
      <c r="C57" s="11" t="s">
        <v>131</v>
      </c>
      <c r="D57" s="11"/>
      <c r="E57" s="10" t="s">
        <v>54</v>
      </c>
      <c r="F57" s="38">
        <v>310</v>
      </c>
      <c r="G57" s="58">
        <v>335.11598278863966</v>
      </c>
      <c r="H57" s="29"/>
      <c r="I57" s="3"/>
      <c r="J57" s="2"/>
      <c r="K57" s="14">
        <f t="shared" si="4"/>
        <v>0</v>
      </c>
      <c r="L57" s="15">
        <f t="shared" si="2"/>
        <v>-1</v>
      </c>
      <c r="M57" s="14">
        <f t="shared" si="5"/>
        <v>0</v>
      </c>
      <c r="N57" s="15">
        <f t="shared" si="3"/>
        <v>-1</v>
      </c>
      <c r="O57" s="8"/>
      <c r="R57" s="39"/>
    </row>
    <row r="58" spans="1:18" x14ac:dyDescent="0.2">
      <c r="A58" s="9"/>
      <c r="B58" s="12" t="s">
        <v>133</v>
      </c>
      <c r="C58" s="11" t="s">
        <v>134</v>
      </c>
      <c r="D58" s="11"/>
      <c r="E58" s="10" t="s">
        <v>54</v>
      </c>
      <c r="F58" s="38">
        <v>1311</v>
      </c>
      <c r="G58" s="58">
        <v>1419.1470848981203</v>
      </c>
      <c r="H58" s="29"/>
      <c r="I58" s="3"/>
      <c r="J58" s="2"/>
      <c r="K58" s="14">
        <f t="shared" si="4"/>
        <v>0</v>
      </c>
      <c r="L58" s="15">
        <f t="shared" si="2"/>
        <v>-1</v>
      </c>
      <c r="M58" s="14">
        <f t="shared" si="5"/>
        <v>0</v>
      </c>
      <c r="N58" s="15">
        <f t="shared" si="3"/>
        <v>-1</v>
      </c>
      <c r="O58" s="8"/>
      <c r="R58" s="39"/>
    </row>
    <row r="59" spans="1:18" x14ac:dyDescent="0.2">
      <c r="A59" s="9"/>
      <c r="B59" s="12" t="s">
        <v>135</v>
      </c>
      <c r="C59" s="11" t="s">
        <v>134</v>
      </c>
      <c r="D59" s="11"/>
      <c r="E59" s="10" t="s">
        <v>54</v>
      </c>
      <c r="F59" s="38">
        <v>1415</v>
      </c>
      <c r="G59" s="58">
        <v>1536</v>
      </c>
      <c r="H59" s="29"/>
      <c r="I59" s="3"/>
      <c r="J59" s="2"/>
      <c r="K59" s="14">
        <f t="shared" si="4"/>
        <v>0</v>
      </c>
      <c r="L59" s="15">
        <f t="shared" si="2"/>
        <v>-1</v>
      </c>
      <c r="M59" s="14">
        <f t="shared" si="5"/>
        <v>0</v>
      </c>
      <c r="N59" s="15">
        <f t="shared" si="3"/>
        <v>-1</v>
      </c>
      <c r="O59" s="8"/>
      <c r="R59" s="39"/>
    </row>
    <row r="60" spans="1:18" x14ac:dyDescent="0.2">
      <c r="A60" s="9"/>
      <c r="B60" s="12" t="s">
        <v>136</v>
      </c>
      <c r="C60" s="11" t="s">
        <v>137</v>
      </c>
      <c r="D60" s="11"/>
      <c r="E60" s="10" t="s">
        <v>54</v>
      </c>
      <c r="F60" s="38">
        <v>1953</v>
      </c>
      <c r="G60" s="58">
        <v>2178.2943281971416</v>
      </c>
      <c r="H60" s="29"/>
      <c r="I60" s="3"/>
      <c r="J60" s="2"/>
      <c r="K60" s="14">
        <f t="shared" si="4"/>
        <v>0</v>
      </c>
      <c r="L60" s="15">
        <f t="shared" si="2"/>
        <v>-1</v>
      </c>
      <c r="M60" s="14">
        <f t="shared" si="5"/>
        <v>0</v>
      </c>
      <c r="N60" s="15">
        <f t="shared" si="3"/>
        <v>-1</v>
      </c>
      <c r="O60" s="8"/>
      <c r="R60" s="39"/>
    </row>
    <row r="61" spans="1:18" x14ac:dyDescent="0.2">
      <c r="A61" s="9"/>
      <c r="B61" s="12" t="s">
        <v>138</v>
      </c>
      <c r="C61" s="11" t="s">
        <v>137</v>
      </c>
      <c r="D61" s="11"/>
      <c r="E61" s="10" t="s">
        <v>54</v>
      </c>
      <c r="F61" s="38">
        <v>996</v>
      </c>
      <c r="G61" s="58">
        <v>1099</v>
      </c>
      <c r="H61" s="29"/>
      <c r="I61" s="3"/>
      <c r="J61" s="2"/>
      <c r="K61" s="14">
        <f t="shared" si="4"/>
        <v>0</v>
      </c>
      <c r="L61" s="15">
        <f t="shared" si="2"/>
        <v>-1</v>
      </c>
      <c r="M61" s="14">
        <f t="shared" si="5"/>
        <v>0</v>
      </c>
      <c r="N61" s="15">
        <f t="shared" si="3"/>
        <v>-1</v>
      </c>
      <c r="O61" s="8"/>
      <c r="R61" s="39"/>
    </row>
    <row r="62" spans="1:18" x14ac:dyDescent="0.2">
      <c r="A62" s="9"/>
      <c r="B62" s="12" t="s">
        <v>139</v>
      </c>
      <c r="C62" s="11" t="s">
        <v>137</v>
      </c>
      <c r="D62" s="11"/>
      <c r="E62" s="10" t="s">
        <v>54</v>
      </c>
      <c r="F62" s="38">
        <v>1846</v>
      </c>
      <c r="G62" s="58">
        <v>2129</v>
      </c>
      <c r="H62" s="29"/>
      <c r="I62" s="3"/>
      <c r="J62" s="2"/>
      <c r="K62" s="14">
        <f t="shared" si="4"/>
        <v>0</v>
      </c>
      <c r="L62" s="15">
        <f t="shared" si="2"/>
        <v>-1</v>
      </c>
      <c r="M62" s="14">
        <f t="shared" si="5"/>
        <v>0</v>
      </c>
      <c r="N62" s="15">
        <f t="shared" si="3"/>
        <v>-1</v>
      </c>
      <c r="O62" s="8"/>
      <c r="R62" s="39"/>
    </row>
    <row r="63" spans="1:18" x14ac:dyDescent="0.2">
      <c r="A63" s="9"/>
      <c r="B63" s="12" t="s">
        <v>140</v>
      </c>
      <c r="C63" s="11" t="s">
        <v>141</v>
      </c>
      <c r="D63" s="11"/>
      <c r="E63" s="10" t="s">
        <v>54</v>
      </c>
      <c r="F63" s="38">
        <v>1533</v>
      </c>
      <c r="G63" s="58">
        <v>1696</v>
      </c>
      <c r="H63" s="29"/>
      <c r="I63" s="3"/>
      <c r="J63" s="2"/>
      <c r="K63" s="14">
        <f t="shared" si="4"/>
        <v>0</v>
      </c>
      <c r="L63" s="15">
        <f t="shared" si="2"/>
        <v>-1</v>
      </c>
      <c r="M63" s="14">
        <f t="shared" si="5"/>
        <v>0</v>
      </c>
      <c r="N63" s="15">
        <f t="shared" si="3"/>
        <v>-1</v>
      </c>
      <c r="O63" s="8"/>
      <c r="R63" s="39"/>
    </row>
    <row r="64" spans="1:18" x14ac:dyDescent="0.2">
      <c r="A64" s="9"/>
      <c r="B64" s="12" t="s">
        <v>142</v>
      </c>
      <c r="C64" s="11" t="s">
        <v>141</v>
      </c>
      <c r="D64" s="11"/>
      <c r="E64" s="10" t="s">
        <v>54</v>
      </c>
      <c r="F64" s="38">
        <v>770</v>
      </c>
      <c r="G64" s="58">
        <v>846</v>
      </c>
      <c r="H64" s="29"/>
      <c r="I64" s="3"/>
      <c r="J64" s="2"/>
      <c r="K64" s="14">
        <f t="shared" si="4"/>
        <v>0</v>
      </c>
      <c r="L64" s="15">
        <f t="shared" si="2"/>
        <v>-1</v>
      </c>
      <c r="M64" s="14">
        <f t="shared" si="5"/>
        <v>0</v>
      </c>
      <c r="N64" s="15">
        <f t="shared" si="3"/>
        <v>-1</v>
      </c>
      <c r="O64" s="8"/>
      <c r="R64" s="39"/>
    </row>
    <row r="65" spans="1:18" x14ac:dyDescent="0.2">
      <c r="A65" s="9"/>
      <c r="B65" s="12" t="s">
        <v>143</v>
      </c>
      <c r="C65" s="11"/>
      <c r="D65" s="11"/>
      <c r="E65" s="10" t="s">
        <v>54</v>
      </c>
      <c r="F65" s="38">
        <v>33</v>
      </c>
      <c r="G65" s="58">
        <v>33.834405612007863</v>
      </c>
      <c r="H65" s="29"/>
      <c r="I65" s="3"/>
      <c r="J65" s="2"/>
      <c r="K65" s="14">
        <f t="shared" si="4"/>
        <v>0</v>
      </c>
      <c r="L65" s="15">
        <f t="shared" si="2"/>
        <v>-1</v>
      </c>
      <c r="M65" s="14">
        <f t="shared" si="5"/>
        <v>0</v>
      </c>
      <c r="N65" s="15">
        <f t="shared" si="3"/>
        <v>-1</v>
      </c>
      <c r="O65" s="8"/>
      <c r="R65" s="39"/>
    </row>
    <row r="66" spans="1:18" x14ac:dyDescent="0.2">
      <c r="A66" s="9"/>
      <c r="B66" s="12" t="s">
        <v>144</v>
      </c>
      <c r="C66" s="11" t="s">
        <v>145</v>
      </c>
      <c r="D66" s="11"/>
      <c r="E66" s="10" t="s">
        <v>54</v>
      </c>
      <c r="F66" s="38">
        <v>817</v>
      </c>
      <c r="G66" s="58">
        <v>877.87422769325485</v>
      </c>
      <c r="H66" s="29"/>
      <c r="I66" s="3"/>
      <c r="J66" s="2"/>
      <c r="K66" s="14">
        <f t="shared" ref="K66:K90" si="6">IF(I66="",0,(SUMIF($E$13:$E$84,I66,$F$13:$F$84)))</f>
        <v>0</v>
      </c>
      <c r="L66" s="15">
        <f t="shared" si="2"/>
        <v>-1</v>
      </c>
      <c r="M66" s="14">
        <f t="shared" ref="M66:M90" si="7">IF(I66="",0,(SUMIF($E$13:$E$84,I66,$G$13:$G$84)))</f>
        <v>0</v>
      </c>
      <c r="N66" s="15">
        <f t="shared" si="3"/>
        <v>-1</v>
      </c>
      <c r="O66" s="8"/>
      <c r="R66" s="39"/>
    </row>
    <row r="67" spans="1:18" x14ac:dyDescent="0.2">
      <c r="A67" s="9"/>
      <c r="B67" s="12" t="s">
        <v>146</v>
      </c>
      <c r="C67" s="11" t="s">
        <v>145</v>
      </c>
      <c r="D67" s="11"/>
      <c r="E67" s="10" t="s">
        <v>54</v>
      </c>
      <c r="F67" s="38">
        <v>754</v>
      </c>
      <c r="G67" s="58">
        <v>828.33427021691523</v>
      </c>
      <c r="H67" s="29"/>
      <c r="I67" s="3"/>
      <c r="J67" s="2"/>
      <c r="K67" s="14">
        <f t="shared" si="6"/>
        <v>0</v>
      </c>
      <c r="L67" s="15">
        <f t="shared" si="2"/>
        <v>-1</v>
      </c>
      <c r="M67" s="14">
        <f t="shared" si="7"/>
        <v>0</v>
      </c>
      <c r="N67" s="15">
        <f t="shared" si="3"/>
        <v>-1</v>
      </c>
      <c r="O67" s="8"/>
      <c r="R67" s="39"/>
    </row>
    <row r="68" spans="1:18" x14ac:dyDescent="0.2">
      <c r="A68" s="9"/>
      <c r="B68" s="12" t="s">
        <v>147</v>
      </c>
      <c r="C68" s="11" t="s">
        <v>148</v>
      </c>
      <c r="D68" s="11"/>
      <c r="E68" s="10" t="s">
        <v>54</v>
      </c>
      <c r="F68" s="38">
        <v>99</v>
      </c>
      <c r="G68" s="58">
        <v>100</v>
      </c>
      <c r="H68" s="29"/>
      <c r="I68" s="3"/>
      <c r="J68" s="2"/>
      <c r="K68" s="14">
        <f t="shared" si="6"/>
        <v>0</v>
      </c>
      <c r="L68" s="15">
        <f t="shared" si="2"/>
        <v>-1</v>
      </c>
      <c r="M68" s="14">
        <f t="shared" si="7"/>
        <v>0</v>
      </c>
      <c r="N68" s="15">
        <f t="shared" si="3"/>
        <v>-1</v>
      </c>
      <c r="O68" s="8"/>
      <c r="R68" s="39"/>
    </row>
    <row r="69" spans="1:18" x14ac:dyDescent="0.2">
      <c r="A69" s="9"/>
      <c r="B69" s="12" t="s">
        <v>149</v>
      </c>
      <c r="C69" s="11" t="s">
        <v>150</v>
      </c>
      <c r="D69" s="11" t="s">
        <v>151</v>
      </c>
      <c r="E69" s="10" t="s">
        <v>55</v>
      </c>
      <c r="F69" s="38">
        <v>2185</v>
      </c>
      <c r="G69" s="58">
        <v>2387.069852003568</v>
      </c>
      <c r="H69" s="29"/>
      <c r="I69" s="3"/>
      <c r="J69" s="2"/>
      <c r="K69" s="14">
        <f t="shared" si="6"/>
        <v>0</v>
      </c>
      <c r="L69" s="15">
        <f t="shared" si="2"/>
        <v>-1</v>
      </c>
      <c r="M69" s="14">
        <f t="shared" si="7"/>
        <v>0</v>
      </c>
      <c r="N69" s="15">
        <f t="shared" si="3"/>
        <v>-1</v>
      </c>
      <c r="O69" s="8"/>
      <c r="R69" s="39"/>
    </row>
    <row r="70" spans="1:18" x14ac:dyDescent="0.2">
      <c r="A70" s="9"/>
      <c r="B70" s="12" t="s">
        <v>152</v>
      </c>
      <c r="C70" s="11" t="s">
        <v>150</v>
      </c>
      <c r="D70" s="11" t="s">
        <v>153</v>
      </c>
      <c r="E70" s="10" t="s">
        <v>55</v>
      </c>
      <c r="F70" s="38">
        <v>1118</v>
      </c>
      <c r="G70" s="58">
        <v>1139</v>
      </c>
      <c r="H70" s="29"/>
      <c r="I70" s="3"/>
      <c r="J70" s="2"/>
      <c r="K70" s="14">
        <f t="shared" si="6"/>
        <v>0</v>
      </c>
      <c r="L70" s="15">
        <f t="shared" si="2"/>
        <v>-1</v>
      </c>
      <c r="M70" s="14">
        <f t="shared" si="7"/>
        <v>0</v>
      </c>
      <c r="N70" s="15">
        <f t="shared" si="3"/>
        <v>-1</v>
      </c>
      <c r="O70" s="8"/>
      <c r="R70" s="39"/>
    </row>
    <row r="71" spans="1:18" x14ac:dyDescent="0.2">
      <c r="A71" s="9"/>
      <c r="B71" s="12" t="s">
        <v>154</v>
      </c>
      <c r="C71" s="11" t="s">
        <v>150</v>
      </c>
      <c r="D71" s="11" t="s">
        <v>153</v>
      </c>
      <c r="E71" s="10" t="s">
        <v>55</v>
      </c>
      <c r="F71" s="38">
        <v>1675</v>
      </c>
      <c r="G71" s="58">
        <v>1886</v>
      </c>
      <c r="H71" s="29"/>
      <c r="I71" s="3"/>
      <c r="J71" s="2"/>
      <c r="K71" s="14">
        <f t="shared" si="6"/>
        <v>0</v>
      </c>
      <c r="L71" s="15">
        <f t="shared" si="2"/>
        <v>-1</v>
      </c>
      <c r="M71" s="14">
        <f t="shared" si="7"/>
        <v>0</v>
      </c>
      <c r="N71" s="15">
        <f t="shared" si="3"/>
        <v>-1</v>
      </c>
      <c r="O71" s="8"/>
      <c r="R71" s="39"/>
    </row>
    <row r="72" spans="1:18" x14ac:dyDescent="0.2">
      <c r="A72" s="9"/>
      <c r="B72" s="12" t="s">
        <v>155</v>
      </c>
      <c r="C72" s="11" t="s">
        <v>150</v>
      </c>
      <c r="D72" s="11" t="s">
        <v>156</v>
      </c>
      <c r="E72" s="10" t="s">
        <v>55</v>
      </c>
      <c r="F72" s="38">
        <v>355</v>
      </c>
      <c r="G72" s="58">
        <v>384.61769796978439</v>
      </c>
      <c r="H72" s="29"/>
      <c r="I72" s="3"/>
      <c r="J72" s="2"/>
      <c r="K72" s="14">
        <f t="shared" si="6"/>
        <v>0</v>
      </c>
      <c r="L72" s="15">
        <f t="shared" si="2"/>
        <v>-1</v>
      </c>
      <c r="M72" s="14">
        <f t="shared" si="7"/>
        <v>0</v>
      </c>
      <c r="N72" s="15">
        <f t="shared" si="3"/>
        <v>-1</v>
      </c>
      <c r="O72" s="8"/>
      <c r="R72" s="39"/>
    </row>
    <row r="73" spans="1:18" x14ac:dyDescent="0.2">
      <c r="A73" s="9"/>
      <c r="B73" s="12" t="s">
        <v>157</v>
      </c>
      <c r="C73" s="11" t="s">
        <v>150</v>
      </c>
      <c r="D73" s="11" t="s">
        <v>156</v>
      </c>
      <c r="E73" s="10" t="s">
        <v>55</v>
      </c>
      <c r="F73" s="38">
        <v>1036</v>
      </c>
      <c r="G73" s="58">
        <v>1117.9001512897976</v>
      </c>
      <c r="H73" s="29"/>
      <c r="I73" s="3"/>
      <c r="J73" s="2"/>
      <c r="K73" s="14">
        <f t="shared" si="6"/>
        <v>0</v>
      </c>
      <c r="L73" s="15">
        <f t="shared" si="2"/>
        <v>-1</v>
      </c>
      <c r="M73" s="14">
        <f t="shared" si="7"/>
        <v>0</v>
      </c>
      <c r="N73" s="15">
        <f t="shared" si="3"/>
        <v>-1</v>
      </c>
      <c r="O73" s="8"/>
      <c r="R73" s="39"/>
    </row>
    <row r="74" spans="1:18" x14ac:dyDescent="0.2">
      <c r="A74" s="9"/>
      <c r="B74" s="12" t="s">
        <v>158</v>
      </c>
      <c r="C74" s="11" t="s">
        <v>150</v>
      </c>
      <c r="D74" s="11" t="s">
        <v>156</v>
      </c>
      <c r="E74" s="10" t="s">
        <v>55</v>
      </c>
      <c r="F74" s="38">
        <v>226</v>
      </c>
      <c r="G74" s="58">
        <v>284</v>
      </c>
      <c r="H74" s="29"/>
      <c r="I74" s="3"/>
      <c r="J74" s="2"/>
      <c r="K74" s="14">
        <f t="shared" si="6"/>
        <v>0</v>
      </c>
      <c r="L74" s="15">
        <f t="shared" si="2"/>
        <v>-1</v>
      </c>
      <c r="M74" s="14">
        <f t="shared" si="7"/>
        <v>0</v>
      </c>
      <c r="N74" s="15">
        <f t="shared" si="3"/>
        <v>-1</v>
      </c>
      <c r="O74" s="8"/>
      <c r="R74" s="39"/>
    </row>
    <row r="75" spans="1:18" x14ac:dyDescent="0.2">
      <c r="A75" s="9"/>
      <c r="B75" s="12" t="s">
        <v>159</v>
      </c>
      <c r="C75" s="11" t="s">
        <v>150</v>
      </c>
      <c r="D75" s="11" t="s">
        <v>156</v>
      </c>
      <c r="E75" s="11" t="s">
        <v>55</v>
      </c>
      <c r="F75" s="38">
        <v>765</v>
      </c>
      <c r="G75" s="58">
        <v>836.17592030587969</v>
      </c>
      <c r="H75" s="29"/>
      <c r="I75" s="3"/>
      <c r="J75" s="2"/>
      <c r="K75" s="14">
        <f t="shared" si="6"/>
        <v>0</v>
      </c>
      <c r="L75" s="15">
        <f t="shared" si="2"/>
        <v>-1</v>
      </c>
      <c r="M75" s="14">
        <f t="shared" si="7"/>
        <v>0</v>
      </c>
      <c r="N75" s="15">
        <f t="shared" si="3"/>
        <v>-1</v>
      </c>
      <c r="O75" s="8"/>
      <c r="R75" s="39"/>
    </row>
    <row r="76" spans="1:18" x14ac:dyDescent="0.2">
      <c r="A76" s="9"/>
      <c r="B76" s="12" t="s">
        <v>160</v>
      </c>
      <c r="C76" s="11" t="s">
        <v>150</v>
      </c>
      <c r="D76" s="11" t="s">
        <v>151</v>
      </c>
      <c r="E76" s="11" t="s">
        <v>55</v>
      </c>
      <c r="F76" s="38">
        <v>2231</v>
      </c>
      <c r="G76" s="58">
        <v>2686</v>
      </c>
      <c r="H76" s="29"/>
      <c r="I76" s="3"/>
      <c r="J76" s="2"/>
      <c r="K76" s="14">
        <f t="shared" si="6"/>
        <v>0</v>
      </c>
      <c r="L76" s="15">
        <f t="shared" si="2"/>
        <v>-1</v>
      </c>
      <c r="M76" s="14">
        <f t="shared" si="7"/>
        <v>0</v>
      </c>
      <c r="N76" s="15">
        <f t="shared" si="3"/>
        <v>-1</v>
      </c>
      <c r="O76" s="8"/>
      <c r="R76" s="39"/>
    </row>
    <row r="77" spans="1:18" x14ac:dyDescent="0.2">
      <c r="A77" s="9"/>
      <c r="B77" s="12" t="s">
        <v>161</v>
      </c>
      <c r="C77" s="11" t="s">
        <v>150</v>
      </c>
      <c r="D77" s="11" t="s">
        <v>153</v>
      </c>
      <c r="E77" s="11" t="s">
        <v>55</v>
      </c>
      <c r="F77" s="38">
        <v>969</v>
      </c>
      <c r="G77" s="58">
        <v>1053.0507991638917</v>
      </c>
      <c r="H77" s="29"/>
      <c r="I77" s="3"/>
      <c r="J77" s="2"/>
      <c r="K77" s="14">
        <f t="shared" si="6"/>
        <v>0</v>
      </c>
      <c r="L77" s="15">
        <f t="shared" si="2"/>
        <v>-1</v>
      </c>
      <c r="M77" s="14">
        <f t="shared" si="7"/>
        <v>0</v>
      </c>
      <c r="N77" s="15">
        <f t="shared" si="3"/>
        <v>-1</v>
      </c>
      <c r="O77" s="8"/>
      <c r="R77" s="39"/>
    </row>
    <row r="78" spans="1:18" x14ac:dyDescent="0.2">
      <c r="A78" s="9"/>
      <c r="B78" s="2" t="s">
        <v>162</v>
      </c>
      <c r="C78" s="11" t="s">
        <v>148</v>
      </c>
      <c r="D78" s="11"/>
      <c r="E78" s="11" t="s">
        <v>55</v>
      </c>
      <c r="F78" s="38">
        <v>1109</v>
      </c>
      <c r="G78" s="58">
        <v>1194.1085221963694</v>
      </c>
      <c r="H78" s="29"/>
      <c r="I78" s="3"/>
      <c r="J78" s="2"/>
      <c r="K78" s="14">
        <f t="shared" si="6"/>
        <v>0</v>
      </c>
      <c r="L78" s="15">
        <f t="shared" ref="L78:L90" si="8">IF(I78="",-1,(-($J$6-(K78/J78))/$J$6))</f>
        <v>-1</v>
      </c>
      <c r="M78" s="14">
        <f t="shared" si="7"/>
        <v>0</v>
      </c>
      <c r="N78" s="15">
        <f t="shared" ref="N78:N90" si="9">IF(I78="",-1,(-($K$6-(M78/J78))/$K$6))</f>
        <v>-1</v>
      </c>
      <c r="O78" s="8"/>
      <c r="R78" s="39"/>
    </row>
    <row r="79" spans="1:18" x14ac:dyDescent="0.2">
      <c r="A79" s="9"/>
      <c r="B79" s="2" t="s">
        <v>163</v>
      </c>
      <c r="C79" s="11" t="s">
        <v>148</v>
      </c>
      <c r="D79" s="11"/>
      <c r="E79" s="11" t="s">
        <v>55</v>
      </c>
      <c r="F79" s="38">
        <v>364</v>
      </c>
      <c r="G79" s="58">
        <v>388.90701011545224</v>
      </c>
      <c r="H79" s="29"/>
      <c r="I79" s="3"/>
      <c r="J79" s="2"/>
      <c r="K79" s="14">
        <f t="shared" si="6"/>
        <v>0</v>
      </c>
      <c r="L79" s="15">
        <f t="shared" si="8"/>
        <v>-1</v>
      </c>
      <c r="M79" s="14">
        <f t="shared" si="7"/>
        <v>0</v>
      </c>
      <c r="N79" s="15">
        <f t="shared" si="9"/>
        <v>-1</v>
      </c>
      <c r="O79" s="8"/>
      <c r="R79" s="39"/>
    </row>
    <row r="80" spans="1:18" x14ac:dyDescent="0.2">
      <c r="A80" s="9"/>
      <c r="B80" s="2" t="s">
        <v>164</v>
      </c>
      <c r="C80" s="11" t="s">
        <v>148</v>
      </c>
      <c r="D80" s="11"/>
      <c r="E80" s="11" t="s">
        <v>55</v>
      </c>
      <c r="F80" s="38">
        <v>675</v>
      </c>
      <c r="G80" s="58">
        <v>724.3715039757667</v>
      </c>
      <c r="H80" s="29"/>
      <c r="I80" s="3"/>
      <c r="J80" s="2"/>
      <c r="K80" s="14">
        <f t="shared" si="6"/>
        <v>0</v>
      </c>
      <c r="L80" s="15">
        <f t="shared" si="8"/>
        <v>-1</v>
      </c>
      <c r="M80" s="14">
        <f t="shared" si="7"/>
        <v>0</v>
      </c>
      <c r="N80" s="15">
        <f t="shared" si="9"/>
        <v>-1</v>
      </c>
      <c r="O80" s="8"/>
      <c r="R80" s="39"/>
    </row>
    <row r="81" spans="1:18" x14ac:dyDescent="0.2">
      <c r="A81" s="9"/>
      <c r="B81" s="2" t="s">
        <v>165</v>
      </c>
      <c r="C81" s="11" t="s">
        <v>150</v>
      </c>
      <c r="D81" s="11" t="s">
        <v>156</v>
      </c>
      <c r="E81" s="11" t="s">
        <v>55</v>
      </c>
      <c r="F81" s="38">
        <v>336</v>
      </c>
      <c r="G81" s="58">
        <v>356.4935576006863</v>
      </c>
      <c r="H81" s="29"/>
      <c r="I81" s="3"/>
      <c r="J81" s="2"/>
      <c r="K81" s="14">
        <f t="shared" si="6"/>
        <v>0</v>
      </c>
      <c r="L81" s="15">
        <f t="shared" si="8"/>
        <v>-1</v>
      </c>
      <c r="M81" s="14">
        <f t="shared" si="7"/>
        <v>0</v>
      </c>
      <c r="N81" s="15">
        <f t="shared" si="9"/>
        <v>-1</v>
      </c>
      <c r="O81" s="8"/>
      <c r="R81" s="39"/>
    </row>
    <row r="82" spans="1:18" x14ac:dyDescent="0.2">
      <c r="A82" s="9"/>
      <c r="B82" s="2" t="s">
        <v>166</v>
      </c>
      <c r="C82" s="11" t="s">
        <v>57</v>
      </c>
      <c r="D82" s="11" t="s">
        <v>58</v>
      </c>
      <c r="E82" s="11" t="s">
        <v>55</v>
      </c>
      <c r="F82" s="38">
        <v>59</v>
      </c>
      <c r="G82" s="58">
        <v>60</v>
      </c>
      <c r="H82" s="29"/>
      <c r="I82" s="3"/>
      <c r="J82" s="2"/>
      <c r="K82" s="14">
        <f t="shared" si="6"/>
        <v>0</v>
      </c>
      <c r="L82" s="15">
        <f t="shared" si="8"/>
        <v>-1</v>
      </c>
      <c r="M82" s="14">
        <f t="shared" si="7"/>
        <v>0</v>
      </c>
      <c r="N82" s="15">
        <f t="shared" si="9"/>
        <v>-1</v>
      </c>
      <c r="O82" s="8"/>
      <c r="R82" s="39"/>
    </row>
    <row r="83" spans="1:18" x14ac:dyDescent="0.2">
      <c r="A83" s="9"/>
      <c r="B83" s="2" t="s">
        <v>167</v>
      </c>
      <c r="C83" s="11" t="s">
        <v>59</v>
      </c>
      <c r="D83" s="11" t="s">
        <v>168</v>
      </c>
      <c r="E83" s="11" t="s">
        <v>59</v>
      </c>
      <c r="F83" s="12">
        <v>2431</v>
      </c>
      <c r="G83" s="58">
        <v>2616.4754245749041</v>
      </c>
      <c r="H83" s="29"/>
      <c r="I83" s="3"/>
      <c r="J83" s="2"/>
      <c r="K83" s="14">
        <f t="shared" si="6"/>
        <v>0</v>
      </c>
      <c r="L83" s="15">
        <f t="shared" si="8"/>
        <v>-1</v>
      </c>
      <c r="M83" s="14">
        <f t="shared" si="7"/>
        <v>0</v>
      </c>
      <c r="N83" s="15">
        <f t="shared" si="9"/>
        <v>-1</v>
      </c>
      <c r="O83" s="8"/>
      <c r="R83" s="39"/>
    </row>
    <row r="84" spans="1:18" x14ac:dyDescent="0.2">
      <c r="A84" s="9"/>
      <c r="B84" s="2" t="s">
        <v>169</v>
      </c>
      <c r="C84" s="11" t="s">
        <v>59</v>
      </c>
      <c r="D84" s="11" t="s">
        <v>153</v>
      </c>
      <c r="E84" s="11" t="s">
        <v>59</v>
      </c>
      <c r="F84" s="12">
        <v>3245</v>
      </c>
      <c r="G84" s="58">
        <v>3812</v>
      </c>
      <c r="H84" s="29"/>
      <c r="I84" s="3"/>
      <c r="J84" s="2"/>
      <c r="K84" s="14">
        <f t="shared" si="6"/>
        <v>0</v>
      </c>
      <c r="L84" s="15">
        <f t="shared" si="8"/>
        <v>-1</v>
      </c>
      <c r="M84" s="14">
        <f t="shared" si="7"/>
        <v>0</v>
      </c>
      <c r="N84" s="15">
        <f t="shared" si="9"/>
        <v>-1</v>
      </c>
      <c r="O84" s="8"/>
    </row>
    <row r="85" spans="1:18" x14ac:dyDescent="0.2">
      <c r="A85" s="9"/>
      <c r="B85" s="60" t="s">
        <v>170</v>
      </c>
      <c r="C85" s="59" t="s">
        <v>59</v>
      </c>
      <c r="D85" s="59" t="s">
        <v>171</v>
      </c>
      <c r="E85" s="59" t="s">
        <v>59</v>
      </c>
      <c r="F85" s="61">
        <v>1966</v>
      </c>
      <c r="G85" s="65">
        <v>2296</v>
      </c>
      <c r="H85" s="29"/>
      <c r="I85" s="3"/>
      <c r="J85" s="2"/>
      <c r="K85" s="14">
        <f t="shared" si="6"/>
        <v>0</v>
      </c>
      <c r="L85" s="15">
        <f t="shared" si="8"/>
        <v>-1</v>
      </c>
      <c r="M85" s="14">
        <f t="shared" si="7"/>
        <v>0</v>
      </c>
      <c r="N85" s="15">
        <f t="shared" si="9"/>
        <v>-1</v>
      </c>
      <c r="O85" s="8"/>
    </row>
    <row r="86" spans="1:18" x14ac:dyDescent="0.2">
      <c r="A86" s="9"/>
      <c r="B86" s="60" t="s">
        <v>172</v>
      </c>
      <c r="C86" s="59" t="s">
        <v>59</v>
      </c>
      <c r="D86" s="59" t="s">
        <v>171</v>
      </c>
      <c r="E86" s="59" t="s">
        <v>59</v>
      </c>
      <c r="F86" s="61">
        <v>1560</v>
      </c>
      <c r="G86" s="65">
        <v>1695</v>
      </c>
      <c r="H86" s="29"/>
      <c r="I86" s="3"/>
      <c r="J86" s="2"/>
      <c r="K86" s="14">
        <f t="shared" si="6"/>
        <v>0</v>
      </c>
      <c r="L86" s="15">
        <f t="shared" si="8"/>
        <v>-1</v>
      </c>
      <c r="M86" s="14">
        <f t="shared" si="7"/>
        <v>0</v>
      </c>
      <c r="N86" s="15">
        <f t="shared" si="9"/>
        <v>-1</v>
      </c>
      <c r="O86" s="8"/>
    </row>
    <row r="87" spans="1:18" x14ac:dyDescent="0.2">
      <c r="A87" s="9"/>
      <c r="B87" s="60" t="s">
        <v>173</v>
      </c>
      <c r="C87" s="59" t="s">
        <v>59</v>
      </c>
      <c r="D87" s="59" t="s">
        <v>168</v>
      </c>
      <c r="E87" s="59" t="s">
        <v>59</v>
      </c>
      <c r="F87" s="61">
        <v>1431</v>
      </c>
      <c r="G87" s="65">
        <v>1504.3866766089045</v>
      </c>
      <c r="H87" s="29"/>
      <c r="I87" s="3"/>
      <c r="J87" s="2"/>
      <c r="K87" s="14">
        <f t="shared" si="6"/>
        <v>0</v>
      </c>
      <c r="L87" s="15">
        <f t="shared" si="8"/>
        <v>-1</v>
      </c>
      <c r="M87" s="14">
        <f t="shared" si="7"/>
        <v>0</v>
      </c>
      <c r="N87" s="15">
        <f t="shared" si="9"/>
        <v>-1</v>
      </c>
      <c r="O87" s="8"/>
    </row>
    <row r="88" spans="1:18" x14ac:dyDescent="0.2">
      <c r="A88" s="9"/>
      <c r="B88" s="60" t="s">
        <v>174</v>
      </c>
      <c r="C88" s="59" t="s">
        <v>175</v>
      </c>
      <c r="D88" s="59"/>
      <c r="E88" s="59" t="s">
        <v>59</v>
      </c>
      <c r="F88" s="61">
        <v>1411</v>
      </c>
      <c r="G88" s="65">
        <v>1503.6143423349947</v>
      </c>
      <c r="H88" s="29"/>
      <c r="I88" s="3"/>
      <c r="J88" s="2"/>
      <c r="K88" s="14">
        <f t="shared" si="6"/>
        <v>0</v>
      </c>
      <c r="L88" s="15">
        <f t="shared" si="8"/>
        <v>-1</v>
      </c>
      <c r="M88" s="14">
        <f t="shared" si="7"/>
        <v>0</v>
      </c>
      <c r="N88" s="15">
        <f t="shared" si="9"/>
        <v>-1</v>
      </c>
      <c r="O88" s="8"/>
    </row>
    <row r="89" spans="1:18" x14ac:dyDescent="0.2">
      <c r="A89" s="9"/>
      <c r="B89" s="60" t="s">
        <v>176</v>
      </c>
      <c r="C89" s="59"/>
      <c r="D89" s="59"/>
      <c r="E89" s="59" t="s">
        <v>62</v>
      </c>
      <c r="F89" s="61">
        <v>761</v>
      </c>
      <c r="G89" s="65">
        <v>831.53081828737038</v>
      </c>
      <c r="H89" s="29"/>
      <c r="I89" s="3"/>
      <c r="J89" s="2"/>
      <c r="K89" s="14">
        <f t="shared" si="6"/>
        <v>0</v>
      </c>
      <c r="L89" s="15">
        <f t="shared" si="8"/>
        <v>-1</v>
      </c>
      <c r="M89" s="14">
        <f t="shared" si="7"/>
        <v>0</v>
      </c>
      <c r="N89" s="15">
        <f t="shared" si="9"/>
        <v>-1</v>
      </c>
      <c r="O89" s="8"/>
    </row>
    <row r="90" spans="1:18" x14ac:dyDescent="0.2">
      <c r="A90" s="9"/>
      <c r="B90" s="60" t="s">
        <v>177</v>
      </c>
      <c r="C90" s="59"/>
      <c r="D90" s="59"/>
      <c r="E90" s="59" t="s">
        <v>62</v>
      </c>
      <c r="F90" s="61">
        <v>1227</v>
      </c>
      <c r="G90" s="65">
        <v>1334.4027285729182</v>
      </c>
      <c r="H90" s="29"/>
      <c r="I90" s="3"/>
      <c r="J90" s="2"/>
      <c r="K90" s="14">
        <f t="shared" si="6"/>
        <v>0</v>
      </c>
      <c r="L90" s="15">
        <f t="shared" si="8"/>
        <v>-1</v>
      </c>
      <c r="M90" s="14">
        <f t="shared" si="7"/>
        <v>0</v>
      </c>
      <c r="N90" s="15">
        <f t="shared" si="9"/>
        <v>-1</v>
      </c>
      <c r="O90" s="8"/>
    </row>
    <row r="91" spans="1:18" x14ac:dyDescent="0.2">
      <c r="B91" s="60" t="s">
        <v>178</v>
      </c>
      <c r="C91" s="59"/>
      <c r="D91" s="59"/>
      <c r="E91" s="59" t="s">
        <v>62</v>
      </c>
      <c r="F91" s="61">
        <v>2493</v>
      </c>
      <c r="G91" s="65">
        <v>2726.7653542113385</v>
      </c>
    </row>
    <row r="92" spans="1:18" x14ac:dyDescent="0.2">
      <c r="B92" s="60" t="s">
        <v>179</v>
      </c>
      <c r="C92" s="59"/>
      <c r="D92" s="59"/>
      <c r="E92" s="59" t="s">
        <v>62</v>
      </c>
      <c r="F92" s="61">
        <v>1274</v>
      </c>
      <c r="G92" s="65">
        <v>1373.5900056015232</v>
      </c>
    </row>
    <row r="93" spans="1:18" x14ac:dyDescent="0.2">
      <c r="B93" s="60" t="s">
        <v>180</v>
      </c>
      <c r="C93" s="59"/>
      <c r="D93" s="59"/>
      <c r="E93" s="59" t="s">
        <v>62</v>
      </c>
      <c r="F93" s="61">
        <v>2515</v>
      </c>
      <c r="G93" s="65">
        <v>2723.9907241693209</v>
      </c>
    </row>
    <row r="94" spans="1:18" x14ac:dyDescent="0.2">
      <c r="B94" s="60" t="s">
        <v>181</v>
      </c>
      <c r="C94" s="59"/>
      <c r="D94" s="59"/>
      <c r="E94" s="59" t="s">
        <v>62</v>
      </c>
      <c r="F94" s="61">
        <v>872</v>
      </c>
      <c r="G94" s="65">
        <v>944.7994128173458</v>
      </c>
    </row>
    <row r="95" spans="1:18" x14ac:dyDescent="0.2">
      <c r="B95" s="60" t="s">
        <v>182</v>
      </c>
      <c r="C95" s="59"/>
      <c r="D95" s="59"/>
      <c r="E95" s="59" t="s">
        <v>62</v>
      </c>
      <c r="F95" s="61">
        <v>712</v>
      </c>
      <c r="G95" s="65">
        <v>773.85608055124874</v>
      </c>
    </row>
    <row r="96" spans="1:18" x14ac:dyDescent="0.2">
      <c r="B96" s="60" t="s">
        <v>183</v>
      </c>
      <c r="C96" s="59"/>
      <c r="D96" s="59"/>
      <c r="E96" s="59" t="s">
        <v>62</v>
      </c>
      <c r="F96" s="61">
        <v>1791</v>
      </c>
      <c r="G96" s="65">
        <v>1959</v>
      </c>
    </row>
    <row r="97" spans="2:7" x14ac:dyDescent="0.2">
      <c r="B97" s="60" t="s">
        <v>184</v>
      </c>
      <c r="C97" s="59"/>
      <c r="D97" s="59"/>
      <c r="E97" s="59" t="s">
        <v>65</v>
      </c>
      <c r="F97" s="61">
        <v>1778</v>
      </c>
      <c r="G97" s="65">
        <v>1909.2334135947219</v>
      </c>
    </row>
    <row r="98" spans="2:7" x14ac:dyDescent="0.2">
      <c r="B98" s="60" t="s">
        <v>185</v>
      </c>
      <c r="C98" s="59"/>
      <c r="D98" s="59"/>
      <c r="E98" s="59" t="s">
        <v>65</v>
      </c>
      <c r="F98" s="61">
        <v>729</v>
      </c>
      <c r="G98" s="65">
        <v>783.48892540227519</v>
      </c>
    </row>
    <row r="99" spans="2:7" x14ac:dyDescent="0.2">
      <c r="B99" s="60" t="s">
        <v>186</v>
      </c>
      <c r="C99" s="59"/>
      <c r="D99" s="59"/>
      <c r="E99" s="59" t="s">
        <v>65</v>
      </c>
      <c r="F99" s="61">
        <v>1551</v>
      </c>
      <c r="G99" s="65">
        <v>1663.4976155752126</v>
      </c>
    </row>
    <row r="100" spans="2:7" x14ac:dyDescent="0.2">
      <c r="B100" s="60" t="s">
        <v>187</v>
      </c>
      <c r="C100" s="59"/>
      <c r="D100" s="59"/>
      <c r="E100" s="59" t="s">
        <v>65</v>
      </c>
      <c r="F100" s="61">
        <v>820</v>
      </c>
      <c r="G100" s="65">
        <v>893.84849232157444</v>
      </c>
    </row>
    <row r="101" spans="2:7" x14ac:dyDescent="0.2">
      <c r="B101" s="60" t="s">
        <v>188</v>
      </c>
      <c r="C101" s="59"/>
      <c r="D101" s="59"/>
      <c r="E101" s="59" t="s">
        <v>65</v>
      </c>
      <c r="F101" s="61">
        <v>1216</v>
      </c>
      <c r="G101" s="65">
        <v>1781</v>
      </c>
    </row>
    <row r="102" spans="2:7" x14ac:dyDescent="0.2">
      <c r="B102" s="60" t="s">
        <v>189</v>
      </c>
      <c r="C102" s="59"/>
      <c r="D102" s="59"/>
      <c r="E102" s="59" t="s">
        <v>65</v>
      </c>
      <c r="F102" s="61">
        <v>2711</v>
      </c>
      <c r="G102" s="65">
        <v>3273</v>
      </c>
    </row>
    <row r="103" spans="2:7" x14ac:dyDescent="0.2">
      <c r="B103" s="60" t="s">
        <v>190</v>
      </c>
      <c r="C103" s="59"/>
      <c r="D103" s="59"/>
      <c r="E103" s="59" t="s">
        <v>65</v>
      </c>
      <c r="F103" s="61">
        <v>1630</v>
      </c>
      <c r="G103" s="65">
        <v>2130</v>
      </c>
    </row>
    <row r="104" spans="2:7" x14ac:dyDescent="0.2">
      <c r="B104" s="60" t="s">
        <v>191</v>
      </c>
      <c r="C104" s="59" t="s">
        <v>108</v>
      </c>
      <c r="D104" s="59" t="s">
        <v>192</v>
      </c>
      <c r="E104" s="59" t="s">
        <v>68</v>
      </c>
      <c r="F104" s="61">
        <v>1195</v>
      </c>
      <c r="G104" s="65">
        <v>1210</v>
      </c>
    </row>
    <row r="105" spans="2:7" x14ac:dyDescent="0.2">
      <c r="B105" s="60" t="s">
        <v>193</v>
      </c>
      <c r="C105" s="59" t="s">
        <v>108</v>
      </c>
      <c r="D105" s="59" t="s">
        <v>156</v>
      </c>
      <c r="E105" s="59" t="s">
        <v>68</v>
      </c>
      <c r="F105" s="61">
        <v>1720</v>
      </c>
      <c r="G105" s="65">
        <v>1882</v>
      </c>
    </row>
    <row r="106" spans="2:7" x14ac:dyDescent="0.2">
      <c r="B106" s="60" t="s">
        <v>194</v>
      </c>
      <c r="C106" s="59" t="s">
        <v>108</v>
      </c>
      <c r="D106" s="59" t="s">
        <v>156</v>
      </c>
      <c r="E106" s="59" t="s">
        <v>68</v>
      </c>
      <c r="F106" s="61">
        <v>1624</v>
      </c>
      <c r="G106" s="65">
        <v>1931</v>
      </c>
    </row>
    <row r="107" spans="2:7" x14ac:dyDescent="0.2">
      <c r="B107" s="60" t="s">
        <v>195</v>
      </c>
      <c r="C107" s="59" t="s">
        <v>108</v>
      </c>
      <c r="D107" s="59" t="s">
        <v>192</v>
      </c>
      <c r="E107" s="59" t="s">
        <v>68</v>
      </c>
      <c r="F107" s="61">
        <v>2511</v>
      </c>
      <c r="G107" s="65">
        <v>2688.8168328578863</v>
      </c>
    </row>
    <row r="108" spans="2:7" x14ac:dyDescent="0.2">
      <c r="B108" s="60" t="s">
        <v>196</v>
      </c>
      <c r="C108" s="59" t="s">
        <v>197</v>
      </c>
      <c r="D108" s="59"/>
      <c r="E108" s="59" t="s">
        <v>68</v>
      </c>
      <c r="F108" s="61">
        <v>724</v>
      </c>
      <c r="G108" s="65">
        <v>793.09221530277284</v>
      </c>
    </row>
    <row r="109" spans="2:7" x14ac:dyDescent="0.2">
      <c r="B109" s="60" t="s">
        <v>198</v>
      </c>
      <c r="C109" s="59" t="s">
        <v>108</v>
      </c>
      <c r="D109" s="59" t="s">
        <v>153</v>
      </c>
      <c r="E109" s="59" t="s">
        <v>68</v>
      </c>
      <c r="F109" s="61">
        <v>1864</v>
      </c>
      <c r="G109" s="65">
        <v>1900</v>
      </c>
    </row>
    <row r="110" spans="2:7" x14ac:dyDescent="0.2">
      <c r="B110" s="60" t="s">
        <v>199</v>
      </c>
      <c r="C110" s="59" t="s">
        <v>108</v>
      </c>
      <c r="D110" s="59" t="s">
        <v>153</v>
      </c>
      <c r="E110" s="59" t="s">
        <v>68</v>
      </c>
      <c r="F110" s="61">
        <v>1445</v>
      </c>
      <c r="G110" s="65">
        <v>1687</v>
      </c>
    </row>
    <row r="111" spans="2:7" x14ac:dyDescent="0.2">
      <c r="B111" s="60" t="s">
        <v>200</v>
      </c>
      <c r="C111" s="59" t="s">
        <v>108</v>
      </c>
      <c r="D111" s="59" t="s">
        <v>153</v>
      </c>
      <c r="E111" s="59" t="s">
        <v>68</v>
      </c>
      <c r="F111" s="61">
        <v>1765</v>
      </c>
      <c r="G111" s="65">
        <v>1800</v>
      </c>
    </row>
    <row r="112" spans="2:7" x14ac:dyDescent="0.2">
      <c r="B112" s="60" t="s">
        <v>201</v>
      </c>
      <c r="C112" s="59"/>
      <c r="D112" s="59"/>
      <c r="E112" s="59" t="s">
        <v>68</v>
      </c>
      <c r="F112" s="61">
        <v>0</v>
      </c>
      <c r="G112" s="65">
        <v>78</v>
      </c>
    </row>
    <row r="113" spans="2:7" x14ac:dyDescent="0.2">
      <c r="B113" s="60" t="s">
        <v>202</v>
      </c>
      <c r="C113" s="59"/>
      <c r="D113" s="59"/>
      <c r="E113" s="59" t="s">
        <v>68</v>
      </c>
      <c r="F113" s="61">
        <v>0</v>
      </c>
      <c r="G113" s="65">
        <v>0</v>
      </c>
    </row>
    <row r="114" spans="2:7" x14ac:dyDescent="0.2">
      <c r="B114" s="60" t="s">
        <v>203</v>
      </c>
      <c r="C114" s="59"/>
      <c r="D114" s="59"/>
      <c r="E114" s="59" t="s">
        <v>71</v>
      </c>
      <c r="F114" s="61">
        <v>776</v>
      </c>
      <c r="G114" s="65">
        <v>848.27433955597201</v>
      </c>
    </row>
    <row r="115" spans="2:7" x14ac:dyDescent="0.2">
      <c r="B115" s="60" t="s">
        <v>204</v>
      </c>
      <c r="C115" s="59"/>
      <c r="D115" s="59"/>
      <c r="E115" s="59" t="s">
        <v>71</v>
      </c>
      <c r="F115" s="61">
        <v>2748</v>
      </c>
      <c r="G115" s="65">
        <v>2985.3857713169141</v>
      </c>
    </row>
    <row r="116" spans="2:7" x14ac:dyDescent="0.2">
      <c r="B116" s="60" t="s">
        <v>205</v>
      </c>
      <c r="C116" s="59"/>
      <c r="D116" s="59"/>
      <c r="E116" s="59" t="s">
        <v>71</v>
      </c>
      <c r="F116" s="61">
        <v>1188</v>
      </c>
      <c r="G116" s="65">
        <v>1299.4855245005492</v>
      </c>
    </row>
    <row r="117" spans="2:7" x14ac:dyDescent="0.2">
      <c r="B117" s="60" t="s">
        <v>206</v>
      </c>
      <c r="C117" s="59"/>
      <c r="D117" s="59"/>
      <c r="E117" s="59" t="s">
        <v>71</v>
      </c>
      <c r="F117" s="61">
        <v>1142</v>
      </c>
      <c r="G117" s="65">
        <v>1235.7570177202276</v>
      </c>
    </row>
    <row r="118" spans="2:7" x14ac:dyDescent="0.2">
      <c r="B118" s="60" t="s">
        <v>207</v>
      </c>
      <c r="C118" s="59"/>
      <c r="D118" s="59"/>
      <c r="E118" s="59" t="s">
        <v>71</v>
      </c>
      <c r="F118" s="61">
        <v>3661</v>
      </c>
      <c r="G118" s="65">
        <v>3930.6411188273933</v>
      </c>
    </row>
    <row r="119" spans="2:7" x14ac:dyDescent="0.2">
      <c r="B119" s="60" t="s">
        <v>208</v>
      </c>
      <c r="C119" s="59"/>
      <c r="D119" s="59"/>
      <c r="E119" s="59" t="s">
        <v>71</v>
      </c>
      <c r="F119" s="61">
        <v>590</v>
      </c>
      <c r="G119" s="65">
        <v>644.57818700470102</v>
      </c>
    </row>
    <row r="120" spans="2:7" x14ac:dyDescent="0.2">
      <c r="B120" s="60" t="s">
        <v>209</v>
      </c>
      <c r="C120" s="59"/>
      <c r="D120" s="59"/>
      <c r="E120" s="59" t="s">
        <v>71</v>
      </c>
      <c r="F120" s="61">
        <v>1023</v>
      </c>
      <c r="G120" s="65">
        <v>1099.0354061999642</v>
      </c>
    </row>
    <row r="121" spans="2:7" x14ac:dyDescent="0.2">
      <c r="B121" s="60" t="s">
        <v>210</v>
      </c>
      <c r="C121" s="59"/>
      <c r="D121" s="59"/>
      <c r="E121" s="59" t="s">
        <v>71</v>
      </c>
      <c r="F121" s="61">
        <v>1331</v>
      </c>
      <c r="G121" s="65">
        <v>1446.9279575495977</v>
      </c>
    </row>
    <row r="122" spans="2:7" x14ac:dyDescent="0.2">
      <c r="B122" s="60" t="s">
        <v>211</v>
      </c>
      <c r="C122" s="59"/>
      <c r="D122" s="59"/>
      <c r="E122" s="59" t="s">
        <v>74</v>
      </c>
      <c r="F122" s="61">
        <v>1209</v>
      </c>
      <c r="G122" s="65">
        <v>1262.5761450111961</v>
      </c>
    </row>
    <row r="123" spans="2:7" x14ac:dyDescent="0.2">
      <c r="B123" s="60" t="s">
        <v>212</v>
      </c>
      <c r="C123" s="59"/>
      <c r="D123" s="59"/>
      <c r="E123" s="59" t="s">
        <v>74</v>
      </c>
      <c r="F123" s="61">
        <v>2248</v>
      </c>
      <c r="G123" s="65">
        <v>2415.3208505935286</v>
      </c>
    </row>
    <row r="124" spans="2:7" x14ac:dyDescent="0.2">
      <c r="B124" s="60" t="s">
        <v>213</v>
      </c>
      <c r="C124" s="59"/>
      <c r="D124" s="59"/>
      <c r="E124" s="59" t="s">
        <v>74</v>
      </c>
      <c r="F124" s="61">
        <v>4098</v>
      </c>
      <c r="G124" s="65">
        <v>4414</v>
      </c>
    </row>
    <row r="125" spans="2:7" x14ac:dyDescent="0.2">
      <c r="B125" s="60" t="s">
        <v>214</v>
      </c>
      <c r="C125" s="59"/>
      <c r="D125" s="59"/>
      <c r="E125" s="59" t="s">
        <v>74</v>
      </c>
      <c r="F125" s="61">
        <v>1921</v>
      </c>
      <c r="G125" s="65">
        <v>2272</v>
      </c>
    </row>
    <row r="126" spans="2:7" x14ac:dyDescent="0.2">
      <c r="B126" s="60" t="s">
        <v>215</v>
      </c>
      <c r="C126" s="59"/>
      <c r="D126" s="59"/>
      <c r="E126" s="59" t="s">
        <v>74</v>
      </c>
      <c r="F126" s="61">
        <v>1543</v>
      </c>
      <c r="G126" s="65">
        <v>1670.2428377254216</v>
      </c>
    </row>
    <row r="127" spans="2:7" x14ac:dyDescent="0.2">
      <c r="B127" s="60" t="s">
        <v>216</v>
      </c>
      <c r="C127" s="59"/>
      <c r="D127" s="59"/>
      <c r="E127" s="59" t="s">
        <v>74</v>
      </c>
      <c r="F127" s="61">
        <v>549</v>
      </c>
      <c r="G127" s="65">
        <v>595.44435235797789</v>
      </c>
    </row>
    <row r="128" spans="2:7" x14ac:dyDescent="0.2">
      <c r="B128" s="60" t="s">
        <v>217</v>
      </c>
      <c r="C128" s="59"/>
      <c r="D128" s="59"/>
      <c r="E128" s="59" t="s">
        <v>74</v>
      </c>
      <c r="F128" s="61">
        <v>1540</v>
      </c>
      <c r="G128" s="65">
        <v>1851</v>
      </c>
    </row>
    <row r="129" spans="2:7" x14ac:dyDescent="0.2">
      <c r="B129" s="60" t="s">
        <v>218</v>
      </c>
      <c r="C129" s="59"/>
      <c r="D129" s="59"/>
      <c r="E129" s="59" t="s">
        <v>74</v>
      </c>
      <c r="F129" s="61">
        <v>1205</v>
      </c>
      <c r="G129" s="65">
        <v>1339</v>
      </c>
    </row>
    <row r="130" spans="2:7" x14ac:dyDescent="0.2">
      <c r="B130" s="60" t="s">
        <v>219</v>
      </c>
      <c r="C130" s="59"/>
      <c r="D130" s="59"/>
      <c r="E130" s="59" t="s">
        <v>77</v>
      </c>
      <c r="F130" s="61">
        <v>2007</v>
      </c>
      <c r="G130" s="65">
        <v>2159.2146066170089</v>
      </c>
    </row>
    <row r="131" spans="2:7" x14ac:dyDescent="0.2">
      <c r="B131" s="60" t="s">
        <v>220</v>
      </c>
      <c r="C131" s="59"/>
      <c r="D131" s="59"/>
      <c r="E131" s="59" t="s">
        <v>77</v>
      </c>
      <c r="F131" s="61">
        <v>1981</v>
      </c>
      <c r="G131" s="65">
        <v>2141.7594160031072</v>
      </c>
    </row>
    <row r="132" spans="2:7" x14ac:dyDescent="0.2">
      <c r="B132" s="60" t="s">
        <v>221</v>
      </c>
      <c r="C132" s="59"/>
      <c r="D132" s="59"/>
      <c r="E132" s="59" t="s">
        <v>77</v>
      </c>
      <c r="F132" s="61">
        <v>1351</v>
      </c>
      <c r="G132" s="65">
        <v>1450.8772098845873</v>
      </c>
    </row>
    <row r="133" spans="2:7" x14ac:dyDescent="0.2">
      <c r="B133" s="60" t="s">
        <v>222</v>
      </c>
      <c r="C133" s="59"/>
      <c r="D133" s="59"/>
      <c r="E133" s="59" t="s">
        <v>77</v>
      </c>
      <c r="F133" s="61">
        <v>2014</v>
      </c>
      <c r="G133" s="65">
        <v>2369</v>
      </c>
    </row>
    <row r="134" spans="2:7" x14ac:dyDescent="0.2">
      <c r="B134" s="60" t="s">
        <v>223</v>
      </c>
      <c r="C134" s="59"/>
      <c r="D134" s="59"/>
      <c r="E134" s="59" t="s">
        <v>77</v>
      </c>
      <c r="F134" s="61">
        <v>1273</v>
      </c>
      <c r="G134" s="65">
        <v>1657</v>
      </c>
    </row>
    <row r="135" spans="2:7" x14ac:dyDescent="0.2">
      <c r="B135" s="60" t="s">
        <v>224</v>
      </c>
      <c r="C135" s="59" t="s">
        <v>225</v>
      </c>
      <c r="D135" s="59"/>
      <c r="E135" s="59" t="s">
        <v>77</v>
      </c>
      <c r="F135" s="61">
        <v>1148</v>
      </c>
      <c r="G135" s="65">
        <v>1272.3925713648525</v>
      </c>
    </row>
    <row r="136" spans="2:7" x14ac:dyDescent="0.2">
      <c r="B136" s="60" t="s">
        <v>226</v>
      </c>
      <c r="C136" s="59" t="s">
        <v>95</v>
      </c>
      <c r="D136" s="59"/>
      <c r="E136" s="59" t="s">
        <v>77</v>
      </c>
      <c r="F136" s="61">
        <v>154</v>
      </c>
      <c r="G136" s="65">
        <v>166.66827650243576</v>
      </c>
    </row>
    <row r="137" spans="2:7" x14ac:dyDescent="0.2">
      <c r="B137" s="60" t="s">
        <v>227</v>
      </c>
      <c r="C137" s="59"/>
      <c r="D137" s="59"/>
      <c r="E137" s="59" t="s">
        <v>77</v>
      </c>
      <c r="F137" s="61">
        <v>1888</v>
      </c>
      <c r="G137" s="65">
        <v>2029.9432998313578</v>
      </c>
    </row>
    <row r="138" spans="2:7" x14ac:dyDescent="0.2">
      <c r="B138" s="60" t="s">
        <v>228</v>
      </c>
      <c r="C138" s="59"/>
      <c r="D138" s="59"/>
      <c r="E138" s="59" t="s">
        <v>77</v>
      </c>
      <c r="F138" s="61">
        <v>32</v>
      </c>
      <c r="G138" s="65">
        <v>35</v>
      </c>
    </row>
    <row r="139" spans="2:7" x14ac:dyDescent="0.2">
      <c r="B139" s="60" t="s">
        <v>229</v>
      </c>
      <c r="C139" s="59" t="s">
        <v>230</v>
      </c>
      <c r="D139" s="59" t="s">
        <v>231</v>
      </c>
      <c r="E139" s="59" t="s">
        <v>80</v>
      </c>
      <c r="F139" s="61">
        <v>1831</v>
      </c>
      <c r="G139" s="65">
        <v>2047</v>
      </c>
    </row>
    <row r="140" spans="2:7" x14ac:dyDescent="0.2">
      <c r="B140" s="60" t="s">
        <v>232</v>
      </c>
      <c r="C140" s="59" t="s">
        <v>230</v>
      </c>
      <c r="D140" s="59" t="s">
        <v>231</v>
      </c>
      <c r="E140" s="59" t="s">
        <v>80</v>
      </c>
      <c r="F140" s="61">
        <v>2428</v>
      </c>
      <c r="G140" s="65">
        <v>2553</v>
      </c>
    </row>
    <row r="141" spans="2:7" x14ac:dyDescent="0.2">
      <c r="B141" s="60" t="s">
        <v>233</v>
      </c>
      <c r="C141" s="59" t="s">
        <v>230</v>
      </c>
      <c r="D141" s="59" t="s">
        <v>234</v>
      </c>
      <c r="E141" s="59" t="s">
        <v>80</v>
      </c>
      <c r="F141" s="61">
        <v>2683</v>
      </c>
      <c r="G141" s="65">
        <v>2957</v>
      </c>
    </row>
    <row r="142" spans="2:7" x14ac:dyDescent="0.2">
      <c r="B142" s="60" t="s">
        <v>235</v>
      </c>
      <c r="C142" s="59" t="s">
        <v>230</v>
      </c>
      <c r="D142" s="59" t="s">
        <v>234</v>
      </c>
      <c r="E142" s="59" t="s">
        <v>80</v>
      </c>
      <c r="F142" s="61">
        <v>1180</v>
      </c>
      <c r="G142" s="65">
        <v>1200</v>
      </c>
    </row>
    <row r="143" spans="2:7" x14ac:dyDescent="0.2">
      <c r="B143" s="60" t="s">
        <v>236</v>
      </c>
      <c r="C143" s="59" t="s">
        <v>100</v>
      </c>
      <c r="D143" s="59"/>
      <c r="E143" s="59" t="s">
        <v>80</v>
      </c>
      <c r="F143" s="61">
        <v>963</v>
      </c>
      <c r="G143" s="65">
        <v>1048.4196278441029</v>
      </c>
    </row>
    <row r="144" spans="2:7" x14ac:dyDescent="0.2">
      <c r="B144" s="60" t="s">
        <v>237</v>
      </c>
      <c r="C144" s="59" t="s">
        <v>100</v>
      </c>
      <c r="D144" s="59"/>
      <c r="E144" s="59" t="s">
        <v>80</v>
      </c>
      <c r="F144" s="61">
        <v>1485</v>
      </c>
      <c r="G144" s="65">
        <v>1793</v>
      </c>
    </row>
    <row r="145" spans="2:7" x14ac:dyDescent="0.2">
      <c r="B145" s="60" t="s">
        <v>238</v>
      </c>
      <c r="C145" s="59" t="s">
        <v>100</v>
      </c>
      <c r="D145" s="59"/>
      <c r="E145" s="59" t="s">
        <v>80</v>
      </c>
      <c r="F145" s="61">
        <v>1714</v>
      </c>
      <c r="G145" s="65">
        <v>1823</v>
      </c>
    </row>
    <row r="146" spans="2:7" x14ac:dyDescent="0.2">
      <c r="B146" s="60" t="s">
        <v>239</v>
      </c>
      <c r="C146" s="59" t="s">
        <v>100</v>
      </c>
      <c r="D146" s="59"/>
      <c r="E146" s="59" t="s">
        <v>80</v>
      </c>
      <c r="F146" s="61">
        <v>1311</v>
      </c>
      <c r="G146" s="65">
        <v>1422.363629334935</v>
      </c>
    </row>
    <row r="147" spans="2:7" x14ac:dyDescent="0.2">
      <c r="B147" s="60" t="s">
        <v>240</v>
      </c>
      <c r="C147" s="59"/>
      <c r="D147" s="59"/>
      <c r="E147" s="59" t="s">
        <v>82</v>
      </c>
      <c r="F147" s="61">
        <v>1314</v>
      </c>
      <c r="G147" s="65">
        <v>1450</v>
      </c>
    </row>
    <row r="148" spans="2:7" x14ac:dyDescent="0.2">
      <c r="B148" s="60" t="s">
        <v>241</v>
      </c>
      <c r="C148" s="59"/>
      <c r="D148" s="59"/>
      <c r="E148" s="59" t="s">
        <v>82</v>
      </c>
      <c r="F148" s="61">
        <v>1441</v>
      </c>
      <c r="G148" s="65">
        <v>1580.094218629594</v>
      </c>
    </row>
    <row r="149" spans="2:7" x14ac:dyDescent="0.2">
      <c r="B149" s="60" t="s">
        <v>242</v>
      </c>
      <c r="C149" s="59"/>
      <c r="D149" s="59"/>
      <c r="E149" s="59" t="s">
        <v>82</v>
      </c>
      <c r="F149" s="61">
        <v>866</v>
      </c>
      <c r="G149" s="65">
        <v>950.4610793302661</v>
      </c>
    </row>
    <row r="150" spans="2:7" x14ac:dyDescent="0.2">
      <c r="B150" s="60" t="s">
        <v>243</v>
      </c>
      <c r="C150" s="59"/>
      <c r="D150" s="59"/>
      <c r="E150" s="59" t="s">
        <v>82</v>
      </c>
      <c r="F150" s="61">
        <v>3491</v>
      </c>
      <c r="G150" s="65">
        <v>3600</v>
      </c>
    </row>
    <row r="151" spans="2:7" x14ac:dyDescent="0.2">
      <c r="B151" s="60" t="s">
        <v>244</v>
      </c>
      <c r="C151" s="59"/>
      <c r="D151" s="59"/>
      <c r="E151" s="59" t="s">
        <v>82</v>
      </c>
      <c r="F151" s="61">
        <v>1428</v>
      </c>
      <c r="G151" s="65">
        <v>1549.1560579264124</v>
      </c>
    </row>
    <row r="152" spans="2:7" x14ac:dyDescent="0.2">
      <c r="B152" s="60" t="s">
        <v>245</v>
      </c>
      <c r="C152" s="59"/>
      <c r="D152" s="59"/>
      <c r="E152" s="59" t="s">
        <v>82</v>
      </c>
      <c r="F152" s="61">
        <v>2542</v>
      </c>
      <c r="G152" s="65">
        <v>2789</v>
      </c>
    </row>
    <row r="153" spans="2:7" x14ac:dyDescent="0.2">
      <c r="B153" s="60" t="s">
        <v>246</v>
      </c>
      <c r="C153" s="59"/>
      <c r="D153" s="59"/>
      <c r="E153" s="59" t="s">
        <v>82</v>
      </c>
      <c r="F153" s="61">
        <v>2128</v>
      </c>
      <c r="G153" s="65">
        <v>2322.2607776199693</v>
      </c>
    </row>
    <row r="154" spans="2:7" x14ac:dyDescent="0.2">
      <c r="B154" s="60" t="s">
        <v>247</v>
      </c>
      <c r="C154" s="59"/>
      <c r="D154" s="59"/>
      <c r="E154" s="59" t="s">
        <v>84</v>
      </c>
      <c r="F154" s="61">
        <v>1108</v>
      </c>
      <c r="G154" s="65">
        <v>1189.461059047462</v>
      </c>
    </row>
    <row r="155" spans="2:7" x14ac:dyDescent="0.2">
      <c r="B155" s="60" t="s">
        <v>248</v>
      </c>
      <c r="C155" s="59"/>
      <c r="D155" s="59"/>
      <c r="E155" s="59" t="s">
        <v>84</v>
      </c>
      <c r="F155" s="61">
        <v>1594</v>
      </c>
      <c r="G155" s="65">
        <v>1660.0862619614704</v>
      </c>
    </row>
    <row r="156" spans="2:7" x14ac:dyDescent="0.2">
      <c r="B156" s="60" t="s">
        <v>249</v>
      </c>
      <c r="C156" s="59"/>
      <c r="D156" s="59"/>
      <c r="E156" s="59" t="s">
        <v>84</v>
      </c>
      <c r="F156" s="61">
        <v>1494</v>
      </c>
      <c r="G156" s="65">
        <v>1904</v>
      </c>
    </row>
    <row r="157" spans="2:7" x14ac:dyDescent="0.2">
      <c r="B157" s="60" t="s">
        <v>250</v>
      </c>
      <c r="C157" s="59"/>
      <c r="D157" s="59"/>
      <c r="E157" s="59" t="s">
        <v>84</v>
      </c>
      <c r="F157" s="61">
        <v>1351</v>
      </c>
      <c r="G157" s="65">
        <v>1600</v>
      </c>
    </row>
    <row r="158" spans="2:7" x14ac:dyDescent="0.2">
      <c r="B158" s="60" t="s">
        <v>251</v>
      </c>
      <c r="C158" s="59"/>
      <c r="D158" s="59"/>
      <c r="E158" s="59" t="s">
        <v>84</v>
      </c>
      <c r="F158" s="61">
        <v>829</v>
      </c>
      <c r="G158" s="65">
        <v>885.71466464869161</v>
      </c>
    </row>
    <row r="159" spans="2:7" x14ac:dyDescent="0.2">
      <c r="B159" s="60" t="s">
        <v>252</v>
      </c>
      <c r="C159" s="59"/>
      <c r="D159" s="59"/>
      <c r="E159" s="59" t="s">
        <v>84</v>
      </c>
      <c r="F159" s="61">
        <v>1466</v>
      </c>
      <c r="G159" s="65">
        <v>1546.0122935427469</v>
      </c>
    </row>
    <row r="160" spans="2:7" x14ac:dyDescent="0.2">
      <c r="B160" s="60" t="s">
        <v>253</v>
      </c>
      <c r="C160" s="59"/>
      <c r="D160" s="59"/>
      <c r="E160" s="59" t="s">
        <v>84</v>
      </c>
      <c r="F160" s="61">
        <v>884</v>
      </c>
      <c r="G160" s="65">
        <v>936.6734501755443</v>
      </c>
    </row>
    <row r="161" spans="2:7" x14ac:dyDescent="0.2">
      <c r="B161" s="60" t="s">
        <v>254</v>
      </c>
      <c r="C161" s="59"/>
      <c r="D161" s="59"/>
      <c r="E161" s="59" t="s">
        <v>84</v>
      </c>
      <c r="F161" s="61">
        <v>1018</v>
      </c>
      <c r="G161" s="65">
        <v>1088.6923901467537</v>
      </c>
    </row>
    <row r="162" spans="2:7" x14ac:dyDescent="0.2">
      <c r="B162" s="60" t="s">
        <v>255</v>
      </c>
      <c r="C162" s="59"/>
      <c r="D162" s="59"/>
      <c r="E162" s="59" t="s">
        <v>84</v>
      </c>
      <c r="F162" s="61">
        <v>738</v>
      </c>
      <c r="G162" s="65">
        <v>936</v>
      </c>
    </row>
    <row r="163" spans="2:7" x14ac:dyDescent="0.2">
      <c r="B163" s="60" t="s">
        <v>256</v>
      </c>
      <c r="C163" s="59"/>
      <c r="D163" s="59"/>
      <c r="E163" s="59" t="s">
        <v>84</v>
      </c>
      <c r="F163" s="61">
        <v>1221</v>
      </c>
      <c r="G163" s="65">
        <v>1331.1781236950505</v>
      </c>
    </row>
    <row r="164" spans="2:7" x14ac:dyDescent="0.2">
      <c r="B164" s="60" t="s">
        <v>257</v>
      </c>
      <c r="C164" s="59"/>
      <c r="D164" s="59"/>
      <c r="E164" s="59" t="s">
        <v>87</v>
      </c>
      <c r="F164" s="61">
        <v>1184</v>
      </c>
      <c r="G164" s="65">
        <v>1265.3582492643527</v>
      </c>
    </row>
    <row r="165" spans="2:7" x14ac:dyDescent="0.2">
      <c r="B165" s="60" t="s">
        <v>258</v>
      </c>
      <c r="C165" s="59"/>
      <c r="D165" s="59"/>
      <c r="E165" s="59" t="s">
        <v>87</v>
      </c>
      <c r="F165" s="61">
        <v>2217</v>
      </c>
      <c r="G165" s="65">
        <v>2516</v>
      </c>
    </row>
    <row r="166" spans="2:7" x14ac:dyDescent="0.2">
      <c r="B166" s="60" t="s">
        <v>259</v>
      </c>
      <c r="C166" s="59"/>
      <c r="D166" s="59"/>
      <c r="E166" s="59" t="s">
        <v>87</v>
      </c>
      <c r="F166" s="61">
        <v>2913</v>
      </c>
      <c r="G166" s="65">
        <v>3307</v>
      </c>
    </row>
    <row r="167" spans="2:7" x14ac:dyDescent="0.2">
      <c r="B167" s="60" t="s">
        <v>260</v>
      </c>
      <c r="C167" s="59"/>
      <c r="D167" s="59"/>
      <c r="E167" s="59" t="s">
        <v>87</v>
      </c>
      <c r="F167" s="61">
        <v>2360</v>
      </c>
      <c r="G167" s="65">
        <v>2599</v>
      </c>
    </row>
    <row r="168" spans="2:7" x14ac:dyDescent="0.2">
      <c r="B168" s="60" t="s">
        <v>261</v>
      </c>
      <c r="C168" s="59"/>
      <c r="D168" s="59"/>
      <c r="E168" s="59" t="s">
        <v>87</v>
      </c>
      <c r="F168" s="61">
        <v>2244</v>
      </c>
      <c r="G168" s="65">
        <v>2417.0589849114335</v>
      </c>
    </row>
    <row r="169" spans="2:7" x14ac:dyDescent="0.2">
      <c r="B169" s="60" t="s">
        <v>262</v>
      </c>
      <c r="C169" s="59"/>
      <c r="D169" s="59"/>
      <c r="E169" s="59" t="s">
        <v>87</v>
      </c>
      <c r="F169" s="61">
        <v>1232</v>
      </c>
      <c r="G169" s="65">
        <v>1566</v>
      </c>
    </row>
    <row r="170" spans="2:7" x14ac:dyDescent="0.2">
      <c r="B170" s="60" t="s">
        <v>263</v>
      </c>
      <c r="C170" s="59" t="s">
        <v>264</v>
      </c>
      <c r="D170" s="59"/>
      <c r="E170" s="59" t="s">
        <v>89</v>
      </c>
      <c r="F170" s="61">
        <v>2620</v>
      </c>
      <c r="G170" s="65">
        <v>2846.8446476805466</v>
      </c>
    </row>
    <row r="171" spans="2:7" x14ac:dyDescent="0.2">
      <c r="B171" s="60" t="s">
        <v>265</v>
      </c>
      <c r="C171" s="59" t="s">
        <v>264</v>
      </c>
      <c r="D171" s="59"/>
      <c r="E171" s="59" t="s">
        <v>89</v>
      </c>
      <c r="F171" s="61">
        <v>1889</v>
      </c>
      <c r="G171" s="65">
        <v>2024.2800293649661</v>
      </c>
    </row>
    <row r="172" spans="2:7" x14ac:dyDescent="0.2">
      <c r="B172" s="60" t="s">
        <v>266</v>
      </c>
      <c r="C172" s="59" t="s">
        <v>264</v>
      </c>
      <c r="D172" s="59"/>
      <c r="E172" s="59" t="s">
        <v>89</v>
      </c>
      <c r="F172" s="61">
        <v>436</v>
      </c>
      <c r="G172" s="65">
        <v>473.98880457430522</v>
      </c>
    </row>
    <row r="173" spans="2:7" x14ac:dyDescent="0.2">
      <c r="B173" s="60" t="s">
        <v>267</v>
      </c>
      <c r="C173" s="59" t="s">
        <v>264</v>
      </c>
      <c r="D173" s="59"/>
      <c r="E173" s="59" t="s">
        <v>89</v>
      </c>
      <c r="F173" s="61">
        <v>1905</v>
      </c>
      <c r="G173" s="65">
        <v>2050.599109409939</v>
      </c>
    </row>
    <row r="174" spans="2:7" x14ac:dyDescent="0.2">
      <c r="B174" s="60" t="s">
        <v>268</v>
      </c>
      <c r="C174" s="59" t="s">
        <v>269</v>
      </c>
      <c r="D174" s="59" t="s">
        <v>270</v>
      </c>
      <c r="E174" s="59" t="s">
        <v>89</v>
      </c>
      <c r="F174" s="61">
        <v>2350</v>
      </c>
      <c r="G174" s="65">
        <v>2544.1646296397043</v>
      </c>
    </row>
    <row r="175" spans="2:7" x14ac:dyDescent="0.2">
      <c r="B175" s="60" t="s">
        <v>271</v>
      </c>
      <c r="C175" s="59" t="s">
        <v>269</v>
      </c>
      <c r="D175" s="59" t="s">
        <v>272</v>
      </c>
      <c r="E175" s="59" t="s">
        <v>89</v>
      </c>
      <c r="F175" s="61">
        <v>2082</v>
      </c>
      <c r="G175" s="65">
        <v>2239.0085504916869</v>
      </c>
    </row>
    <row r="176" spans="2:7" x14ac:dyDescent="0.2">
      <c r="B176" s="60" t="s">
        <v>273</v>
      </c>
      <c r="C176" s="59" t="s">
        <v>274</v>
      </c>
      <c r="D176" s="59"/>
      <c r="E176" s="59" t="s">
        <v>89</v>
      </c>
      <c r="F176" s="61">
        <v>374</v>
      </c>
      <c r="G176" s="65">
        <v>410.95486920731884</v>
      </c>
    </row>
    <row r="177" spans="2:7" x14ac:dyDescent="0.2">
      <c r="B177" s="60" t="s">
        <v>275</v>
      </c>
      <c r="C177" s="59" t="s">
        <v>276</v>
      </c>
      <c r="D177" s="59"/>
      <c r="E177" s="59" t="s">
        <v>89</v>
      </c>
      <c r="F177" s="61">
        <v>355</v>
      </c>
      <c r="G177" s="65">
        <v>393.14018418333501</v>
      </c>
    </row>
    <row r="178" spans="2:7" x14ac:dyDescent="0.2">
      <c r="B178" s="60" t="s">
        <v>277</v>
      </c>
      <c r="C178" s="59" t="s">
        <v>276</v>
      </c>
      <c r="D178" s="59"/>
      <c r="E178" s="59" t="s">
        <v>89</v>
      </c>
      <c r="F178" s="61">
        <v>778</v>
      </c>
      <c r="G178" s="65">
        <v>839.03463942274038</v>
      </c>
    </row>
    <row r="179" spans="2:7" x14ac:dyDescent="0.2">
      <c r="B179" s="60" t="s">
        <v>278</v>
      </c>
      <c r="C179" s="59" t="s">
        <v>264</v>
      </c>
      <c r="D179" s="59"/>
      <c r="E179" s="59" t="s">
        <v>89</v>
      </c>
      <c r="F179" s="61">
        <v>848</v>
      </c>
      <c r="G179" s="65">
        <v>966</v>
      </c>
    </row>
    <row r="180" spans="2:7" x14ac:dyDescent="0.2">
      <c r="B180" s="60" t="s">
        <v>279</v>
      </c>
      <c r="C180" s="59"/>
      <c r="D180" s="59"/>
      <c r="E180" s="59" t="s">
        <v>91</v>
      </c>
      <c r="F180" s="61">
        <v>1600</v>
      </c>
      <c r="G180" s="65">
        <v>1775</v>
      </c>
    </row>
    <row r="181" spans="2:7" x14ac:dyDescent="0.2">
      <c r="B181" s="60" t="s">
        <v>280</v>
      </c>
      <c r="C181" s="59"/>
      <c r="D181" s="59"/>
      <c r="E181" s="59" t="s">
        <v>91</v>
      </c>
      <c r="F181" s="61">
        <v>2694</v>
      </c>
      <c r="G181" s="65">
        <v>2927.3430879097132</v>
      </c>
    </row>
    <row r="182" spans="2:7" x14ac:dyDescent="0.2">
      <c r="B182" s="60" t="s">
        <v>281</v>
      </c>
      <c r="C182" s="59"/>
      <c r="D182" s="59"/>
      <c r="E182" s="59" t="s">
        <v>91</v>
      </c>
      <c r="F182" s="61">
        <v>2713</v>
      </c>
      <c r="G182" s="65">
        <v>3129</v>
      </c>
    </row>
    <row r="183" spans="2:7" x14ac:dyDescent="0.2">
      <c r="B183" s="60" t="s">
        <v>282</v>
      </c>
      <c r="C183" s="59"/>
      <c r="D183" s="59"/>
      <c r="E183" s="59" t="s">
        <v>91</v>
      </c>
      <c r="F183" s="61">
        <v>2493</v>
      </c>
      <c r="G183" s="65">
        <v>2719</v>
      </c>
    </row>
    <row r="184" spans="2:7" x14ac:dyDescent="0.2">
      <c r="B184" s="60" t="s">
        <v>283</v>
      </c>
      <c r="C184" s="59"/>
      <c r="D184" s="59"/>
      <c r="E184" s="59" t="s">
        <v>91</v>
      </c>
      <c r="F184" s="61">
        <v>1312</v>
      </c>
      <c r="G184" s="65">
        <v>1555</v>
      </c>
    </row>
    <row r="185" spans="2:7" x14ac:dyDescent="0.2">
      <c r="B185" s="60" t="s">
        <v>284</v>
      </c>
      <c r="C185" s="59"/>
      <c r="D185" s="59"/>
      <c r="E185" s="59" t="s">
        <v>93</v>
      </c>
      <c r="F185" s="61">
        <v>1795</v>
      </c>
      <c r="G185" s="65">
        <v>1927.0300725628013</v>
      </c>
    </row>
    <row r="186" spans="2:7" x14ac:dyDescent="0.2">
      <c r="B186" s="60" t="s">
        <v>285</v>
      </c>
      <c r="C186" s="59"/>
      <c r="D186" s="59"/>
      <c r="E186" s="59" t="s">
        <v>93</v>
      </c>
      <c r="F186" s="61">
        <v>1275</v>
      </c>
      <c r="G186" s="65">
        <v>1368.9682381296298</v>
      </c>
    </row>
    <row r="187" spans="2:7" x14ac:dyDescent="0.2">
      <c r="B187" s="60" t="s">
        <v>286</v>
      </c>
      <c r="C187" s="59"/>
      <c r="D187" s="59"/>
      <c r="E187" s="59" t="s">
        <v>93</v>
      </c>
      <c r="F187" s="61">
        <v>1394</v>
      </c>
      <c r="G187" s="65">
        <v>1490.7879619104838</v>
      </c>
    </row>
    <row r="188" spans="2:7" x14ac:dyDescent="0.2">
      <c r="B188" s="60" t="s">
        <v>287</v>
      </c>
      <c r="C188" s="59"/>
      <c r="D188" s="59"/>
      <c r="E188" s="59" t="s">
        <v>93</v>
      </c>
      <c r="F188" s="61">
        <v>1886</v>
      </c>
      <c r="G188" s="65">
        <v>2011</v>
      </c>
    </row>
    <row r="189" spans="2:7" x14ac:dyDescent="0.2">
      <c r="B189" s="60" t="s">
        <v>288</v>
      </c>
      <c r="C189" s="59"/>
      <c r="D189" s="59"/>
      <c r="E189" s="59" t="s">
        <v>93</v>
      </c>
      <c r="F189" s="61">
        <v>1408</v>
      </c>
      <c r="G189" s="65">
        <v>1525.2898998519697</v>
      </c>
    </row>
    <row r="190" spans="2:7" x14ac:dyDescent="0.2">
      <c r="B190" s="60" t="s">
        <v>289</v>
      </c>
      <c r="C190" s="59"/>
      <c r="D190" s="59"/>
      <c r="E190" s="59" t="s">
        <v>93</v>
      </c>
      <c r="F190" s="61">
        <v>1144</v>
      </c>
      <c r="G190" s="65">
        <v>1233.6383504393657</v>
      </c>
    </row>
    <row r="191" spans="2:7" x14ac:dyDescent="0.2">
      <c r="B191" s="60" t="s">
        <v>290</v>
      </c>
      <c r="C191" s="59"/>
      <c r="D191" s="59"/>
      <c r="E191" s="59" t="s">
        <v>93</v>
      </c>
      <c r="F191" s="61">
        <v>1624</v>
      </c>
      <c r="G191" s="65">
        <v>1735.1084410067488</v>
      </c>
    </row>
    <row r="192" spans="2:7" x14ac:dyDescent="0.2">
      <c r="B192" s="60" t="s">
        <v>291</v>
      </c>
      <c r="C192" s="59"/>
      <c r="D192" s="59"/>
      <c r="E192" s="59" t="s">
        <v>93</v>
      </c>
      <c r="F192" s="61">
        <v>760</v>
      </c>
      <c r="G192" s="65">
        <v>823.3733303845853</v>
      </c>
    </row>
    <row r="193" spans="2:7" x14ac:dyDescent="0.2">
      <c r="B193" s="60" t="s">
        <v>292</v>
      </c>
      <c r="C193" s="59"/>
      <c r="D193" s="59"/>
      <c r="E193" s="59" t="s">
        <v>96</v>
      </c>
      <c r="F193" s="61">
        <v>851</v>
      </c>
      <c r="G193" s="65">
        <v>910.64035177353651</v>
      </c>
    </row>
    <row r="194" spans="2:7" x14ac:dyDescent="0.2">
      <c r="B194" s="60" t="s">
        <v>293</v>
      </c>
      <c r="C194" s="59"/>
      <c r="D194" s="59"/>
      <c r="E194" s="59" t="s">
        <v>96</v>
      </c>
      <c r="F194" s="61">
        <v>3675</v>
      </c>
      <c r="G194" s="65">
        <v>3700</v>
      </c>
    </row>
    <row r="195" spans="2:7" x14ac:dyDescent="0.2">
      <c r="B195" s="60" t="s">
        <v>294</v>
      </c>
      <c r="C195" s="59"/>
      <c r="D195" s="59"/>
      <c r="E195" s="59" t="s">
        <v>96</v>
      </c>
      <c r="F195" s="61">
        <v>2178</v>
      </c>
      <c r="G195" s="65">
        <v>2369.2904619144656</v>
      </c>
    </row>
    <row r="196" spans="2:7" x14ac:dyDescent="0.2">
      <c r="B196" s="60" t="s">
        <v>295</v>
      </c>
      <c r="C196" s="59"/>
      <c r="D196" s="59"/>
      <c r="E196" s="59" t="s">
        <v>96</v>
      </c>
      <c r="F196" s="61">
        <v>4069</v>
      </c>
      <c r="G196" s="65">
        <v>4730</v>
      </c>
    </row>
    <row r="197" spans="2:7" x14ac:dyDescent="0.2">
      <c r="B197" s="62" t="s">
        <v>296</v>
      </c>
      <c r="C197" s="63"/>
      <c r="D197" s="63"/>
      <c r="E197" s="63" t="s">
        <v>96</v>
      </c>
      <c r="F197" s="64">
        <v>2159</v>
      </c>
      <c r="G197" s="66">
        <v>2354.6757038148917</v>
      </c>
    </row>
  </sheetData>
  <mergeCells count="3">
    <mergeCell ref="B4:D6"/>
    <mergeCell ref="K10:N10"/>
    <mergeCell ref="B8:D8"/>
  </mergeCells>
  <phoneticPr fontId="5" type="noConversion"/>
  <conditionalFormatting sqref="B10:K10">
    <cfRule type="cellIs" dxfId="4" priority="5" stopIfTrue="1" operator="equal">
      <formula>"none"</formula>
    </cfRule>
  </conditionalFormatting>
  <conditionalFormatting sqref="K13:K90 M13:M90">
    <cfRule type="cellIs" dxfId="3" priority="1" stopIfTrue="1" operator="equal">
      <formula>0</formula>
    </cfRule>
  </conditionalFormatting>
  <conditionalFormatting sqref="L13:L90 N13:N90">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BE1E71ACD0503946A9FE69C8075A30F8" ma:contentTypeVersion="20" ma:contentTypeDescription="Parent Document Content Type for all review documents" ma:contentTypeScope="" ma:versionID="911018bfefb54b349e6a69faded1a8b3">
  <xsd:schema xmlns:xsd="http://www.w3.org/2001/XMLSchema" xmlns:xs="http://www.w3.org/2001/XMLSchema" xmlns:p="http://schemas.microsoft.com/office/2006/metadata/properties" xmlns:ns1="http://schemas.microsoft.com/sharepoint/v3" xmlns:ns2="07a766d4-cf60-4260-9f49-242aaa07e1bd" xmlns:ns3="d23c6157-5623-4293-b83e-785d6ba7de2d" xmlns:ns4="235db410-1a16-4651-bc16-fdfbf13da857" targetNamespace="http://schemas.microsoft.com/office/2006/metadata/properties" ma:root="true" ma:fieldsID="604aee327741d31d65ddfe649d9c9a20" ns1:_="" ns2:_="" ns3:_="" ns4:_="">
    <xsd:import namespace="http://schemas.microsoft.com/sharepoint/v3"/>
    <xsd:import namespace="07a766d4-cf60-4260-9f49-242aaa07e1bd"/>
    <xsd:import namespace="d23c6157-5623-4293-b83e-785d6ba7de2d"/>
    <xsd:import namespace="235db410-1a16-4651-bc16-fdfbf13da857"/>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35db410-1a16-4651-bc16-fdfbf13da857"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Tags" ma:index="25" nillable="true" ma:displayName="Tags" ma:internalName="MediaServiceAutoTags"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Metropolitan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TermName>
          <TermId xmlns="http://schemas.microsoft.com/office/infopath/2007/PartnerControls">35ee218f-9c8a-4a48-8e33-4fec442c1da7</TermId>
        </TermInfo>
      </Terms>
    </d08e702f979e48d3863205ea645082c2>
    <TaxCatchAll xmlns="07a766d4-cf60-4260-9f49-242aaa07e1bd">
      <Value>310</Value>
    </TaxCatchAll>
    <lcf76f155ced4ddcb4097134ff3c332f xmlns="235db410-1a16-4651-bc16-fdfbf13da857">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509C01-A7ED-457C-B7DB-C60457FC5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235db410-1a16-4651-bc16-fdfbf13da8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d23c6157-5623-4293-b83e-785d6ba7de2d"/>
    <ds:schemaRef ds:uri="07a766d4-cf60-4260-9f49-242aaa07e1bd"/>
    <ds:schemaRef ds:uri="235db410-1a16-4651-bc16-fdfbf13da857"/>
  </ds:schemaRefs>
</ds:datastoreItem>
</file>

<file path=customXml/itemProps3.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4.xml><?xml version="1.0" encoding="utf-8"?>
<ds:datastoreItem xmlns:ds="http://schemas.openxmlformats.org/officeDocument/2006/customXml" ds:itemID="{752EE641-D29C-4BFC-BB1D-41B6B8EB4764}">
  <ds:schemaRefs>
    <ds:schemaRef ds:uri="Microsoft.SharePoint.Taxonomy.ContentTypeSync"/>
  </ds:schemaRefs>
</ds:datastoreItem>
</file>

<file path=customXml/itemProps5.xml><?xml version="1.0" encoding="utf-8"?>
<ds:datastoreItem xmlns:ds="http://schemas.openxmlformats.org/officeDocument/2006/customXml" ds:itemID="{6B0396AA-9685-4737-B4A3-230FEFED74C9}">
  <ds:schemaRefs>
    <ds:schemaRef ds:uri="office.server.policy"/>
  </ds:schemaRefs>
</ds:datastoreItem>
</file>

<file path=customXml/itemProps6.xml><?xml version="1.0" encoding="utf-8"?>
<ds:datastoreItem xmlns:ds="http://schemas.openxmlformats.org/officeDocument/2006/customXml" ds:itemID="{7DC23E10-FA21-4DD9-A13D-0FA506C92CC4}">
  <ds:schemaRefs>
    <ds:schemaRef ds:uri="http://schemas.microsoft.com/sharepoint/events"/>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Russon, Ben</cp:lastModifiedBy>
  <cp:revision/>
  <dcterms:created xsi:type="dcterms:W3CDTF">2002-01-23T12:13:56Z</dcterms:created>
  <dcterms:modified xsi:type="dcterms:W3CDTF">2023-11-21T10:21:17Z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0x010100E7BD6A8A66F7CB4BBA2B02F0531791BE0026A9A75CCCA16F4693F1FE45F71519DE00BE1E71ACD0503946A9FE69C8075A30F8</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310;#W|35ee218f-9c8a-4a48-8e33-4fec442c1da7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