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2"/>
  <workbookPr defaultThemeVersion="166925"/>
  <mc:AlternateContent xmlns:mc="http://schemas.openxmlformats.org/markup-compatibility/2006">
    <mc:Choice Requires="x15">
      <x15ac:absPath xmlns:x15ac="http://schemas.microsoft.com/office/spreadsheetml/2010/11/ac" url="https://lgbce.sharepoint.com/sites/ReviewSystem/Oxfordshire/Review Documents/Review/1.4 Launch Materials/"/>
    </mc:Choice>
  </mc:AlternateContent>
  <xr:revisionPtr revIDLastSave="0" documentId="8_{C305B097-8EDE-49F8-BDFE-FE2AFDFB352A}" xr6:coauthVersionLast="47" xr6:coauthVersionMax="47" xr10:uidLastSave="{00000000-0000-0000-0000-000000000000}"/>
  <bookViews>
    <workbookView xWindow="-80" yWindow="11920" windowWidth="19360" windowHeight="10360" firstSheet="1" activeTab="1" xr2:uid="{00000000-000D-0000-FFFF-FFFF00000000}"/>
  </bookViews>
  <sheets>
    <sheet name="Read me!" sheetId="6" r:id="rId1"/>
    <sheet name="Electoral data" sheetId="7" r:id="rId2"/>
  </sheets>
  <definedNames>
    <definedName name="_xlnm._FilterDatabase" localSheetId="1" hidden="1">'Electoral data'!$A$19:$I$559</definedName>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3" i="7" l="1"/>
  <c r="I356" i="7"/>
  <c r="I406" i="7"/>
  <c r="I407" i="7"/>
  <c r="I353" i="7"/>
  <c r="I354" i="7"/>
  <c r="I223" i="7"/>
  <c r="I233" i="7"/>
  <c r="I313" i="7"/>
  <c r="I315" i="7"/>
  <c r="I320" i="7"/>
  <c r="I436" i="7"/>
  <c r="I479" i="7"/>
  <c r="I452" i="7"/>
  <c r="I435" i="7"/>
  <c r="I437" i="7"/>
  <c r="M5" i="7" l="1"/>
  <c r="L5" i="7"/>
  <c r="P83" i="7"/>
  <c r="O83" i="7"/>
  <c r="N83" i="7"/>
  <c r="M83" i="7"/>
  <c r="P82" i="7"/>
  <c r="O82" i="7"/>
  <c r="N82" i="7"/>
  <c r="M82" i="7"/>
  <c r="P81" i="7"/>
  <c r="O81" i="7"/>
  <c r="N81" i="7"/>
  <c r="M81" i="7"/>
  <c r="P80" i="7"/>
  <c r="O80" i="7"/>
  <c r="N80" i="7"/>
  <c r="M80" i="7"/>
  <c r="P79" i="7"/>
  <c r="O79" i="7"/>
  <c r="N79" i="7"/>
  <c r="M79" i="7"/>
  <c r="P78" i="7"/>
  <c r="O78" i="7"/>
  <c r="N78" i="7"/>
  <c r="M78" i="7"/>
  <c r="P77" i="7"/>
  <c r="O77" i="7"/>
  <c r="N77" i="7"/>
  <c r="M77" i="7"/>
  <c r="P76" i="7"/>
  <c r="O76" i="7"/>
  <c r="N76" i="7"/>
  <c r="M76" i="7"/>
  <c r="P75" i="7"/>
  <c r="O75" i="7"/>
  <c r="N75" i="7"/>
  <c r="M75" i="7"/>
  <c r="O74" i="7"/>
  <c r="M74" i="7"/>
  <c r="O73" i="7"/>
  <c r="M73" i="7"/>
  <c r="O72" i="7"/>
  <c r="M72" i="7"/>
  <c r="O71" i="7"/>
  <c r="M71" i="7"/>
  <c r="O70" i="7"/>
  <c r="M70" i="7"/>
  <c r="O69" i="7"/>
  <c r="M69" i="7"/>
  <c r="O68" i="7"/>
  <c r="M68" i="7"/>
  <c r="O67" i="7"/>
  <c r="M67" i="7"/>
  <c r="O66" i="7"/>
  <c r="M66" i="7"/>
  <c r="O65" i="7"/>
  <c r="M65" i="7"/>
  <c r="O64" i="7"/>
  <c r="M64" i="7"/>
  <c r="O63" i="7"/>
  <c r="M63" i="7"/>
  <c r="O62" i="7"/>
  <c r="M62" i="7"/>
  <c r="O61" i="7"/>
  <c r="M61" i="7"/>
  <c r="O60" i="7"/>
  <c r="M60" i="7"/>
  <c r="O59" i="7"/>
  <c r="M59" i="7"/>
  <c r="O58" i="7"/>
  <c r="M58" i="7"/>
  <c r="O57" i="7"/>
  <c r="M57" i="7"/>
  <c r="O56" i="7"/>
  <c r="M56" i="7"/>
  <c r="O55" i="7"/>
  <c r="M55" i="7"/>
  <c r="O54" i="7"/>
  <c r="M54" i="7"/>
  <c r="O53" i="7"/>
  <c r="M53" i="7"/>
  <c r="O52" i="7"/>
  <c r="M52" i="7"/>
  <c r="O51" i="7"/>
  <c r="M51" i="7"/>
  <c r="O50" i="7"/>
  <c r="M50" i="7"/>
  <c r="O49" i="7"/>
  <c r="M49" i="7"/>
  <c r="O48" i="7"/>
  <c r="M48" i="7"/>
  <c r="O47" i="7"/>
  <c r="M47" i="7"/>
  <c r="O46" i="7"/>
  <c r="M46" i="7"/>
  <c r="O45" i="7"/>
  <c r="M45" i="7"/>
  <c r="O44" i="7"/>
  <c r="M44" i="7"/>
  <c r="O43" i="7"/>
  <c r="M43" i="7"/>
  <c r="O42" i="7"/>
  <c r="M42" i="7"/>
  <c r="O41" i="7"/>
  <c r="M41" i="7"/>
  <c r="O40" i="7"/>
  <c r="M40" i="7"/>
  <c r="O39" i="7"/>
  <c r="M39" i="7"/>
  <c r="O38" i="7"/>
  <c r="M38" i="7"/>
  <c r="O37" i="7"/>
  <c r="M37" i="7"/>
  <c r="O36" i="7"/>
  <c r="M36" i="7"/>
  <c r="O35" i="7"/>
  <c r="M35" i="7"/>
  <c r="O34" i="7"/>
  <c r="M34" i="7"/>
  <c r="O33" i="7"/>
  <c r="M33" i="7"/>
  <c r="O32" i="7"/>
  <c r="M32" i="7"/>
  <c r="O31" i="7"/>
  <c r="M31" i="7"/>
  <c r="O30" i="7"/>
  <c r="M30" i="7"/>
  <c r="O29" i="7"/>
  <c r="M29" i="7"/>
  <c r="O28" i="7"/>
  <c r="M28" i="7"/>
  <c r="O27" i="7"/>
  <c r="M27" i="7"/>
  <c r="O26" i="7"/>
  <c r="M26" i="7"/>
  <c r="O25" i="7"/>
  <c r="M25" i="7"/>
  <c r="O24" i="7"/>
  <c r="M24" i="7"/>
  <c r="O23" i="7"/>
  <c r="M23" i="7"/>
  <c r="O22" i="7"/>
  <c r="M22" i="7"/>
  <c r="O21" i="7"/>
  <c r="M21" i="7"/>
  <c r="O20" i="7"/>
  <c r="M20" i="7"/>
  <c r="O19" i="7"/>
  <c r="M19" i="7"/>
  <c r="O18" i="7"/>
  <c r="M18" i="7"/>
  <c r="O17" i="7"/>
  <c r="M17" i="7"/>
  <c r="O16" i="7"/>
  <c r="M16" i="7"/>
  <c r="O15" i="7"/>
  <c r="M15" i="7"/>
  <c r="O14" i="7"/>
  <c r="M14"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91" i="7"/>
  <c r="N91" i="7"/>
  <c r="O91" i="7"/>
  <c r="P91" i="7"/>
  <c r="M4" i="7"/>
  <c r="L4" i="7"/>
  <c r="L6" i="7" l="1"/>
  <c r="M6" i="7"/>
  <c r="P25" i="7" s="1"/>
  <c r="N56" i="7" l="1"/>
  <c r="N14" i="7"/>
  <c r="N39" i="7"/>
  <c r="N52" i="7"/>
  <c r="N19" i="7"/>
  <c r="N21" i="7"/>
  <c r="N65" i="7"/>
  <c r="N46" i="7"/>
  <c r="N63" i="7"/>
  <c r="N44" i="7"/>
  <c r="N38" i="7"/>
  <c r="N31" i="7"/>
  <c r="N29" i="7"/>
  <c r="N42" i="7"/>
  <c r="N58" i="7"/>
  <c r="N41" i="7"/>
  <c r="N20" i="7"/>
  <c r="N71" i="7"/>
  <c r="N53" i="7"/>
  <c r="N62" i="7"/>
  <c r="N74" i="7"/>
  <c r="N67" i="7"/>
  <c r="N36" i="7"/>
  <c r="N25" i="7"/>
  <c r="N22" i="7"/>
  <c r="N64" i="7"/>
  <c r="N69" i="7"/>
  <c r="N51" i="7"/>
  <c r="N60" i="7"/>
  <c r="N32" i="7"/>
  <c r="N24" i="7"/>
  <c r="N17" i="7"/>
  <c r="N16" i="7"/>
  <c r="N47" i="7"/>
  <c r="N37" i="7"/>
  <c r="N23" i="7"/>
  <c r="N15" i="7"/>
  <c r="N34" i="7"/>
  <c r="N26" i="7"/>
  <c r="N55" i="7"/>
  <c r="N48" i="7"/>
  <c r="N40" i="7"/>
  <c r="N33" i="7"/>
  <c r="N28" i="7"/>
  <c r="N30" i="7"/>
  <c r="N72" i="7"/>
  <c r="N27" i="7"/>
  <c r="N61" i="7"/>
  <c r="N45" i="7"/>
  <c r="N57" i="7"/>
  <c r="N49" i="7"/>
  <c r="N54" i="7"/>
  <c r="N73" i="7"/>
  <c r="N50" i="7"/>
  <c r="N18" i="7"/>
  <c r="N66" i="7"/>
  <c r="N43" i="7"/>
  <c r="N70" i="7"/>
  <c r="N68" i="7"/>
  <c r="N59" i="7"/>
  <c r="N35" i="7"/>
  <c r="P26" i="7"/>
  <c r="P47" i="7"/>
  <c r="P41" i="7"/>
  <c r="P61" i="7"/>
  <c r="P15" i="7"/>
  <c r="P45" i="7"/>
  <c r="P59" i="7"/>
  <c r="P54" i="7"/>
  <c r="P51" i="7"/>
  <c r="P23" i="7"/>
  <c r="P53" i="7"/>
  <c r="P71" i="7"/>
  <c r="P67" i="7"/>
  <c r="P18" i="7"/>
  <c r="P55" i="7"/>
  <c r="P39" i="7"/>
  <c r="P20" i="7"/>
  <c r="P30" i="7"/>
  <c r="P27" i="7"/>
  <c r="P21" i="7"/>
  <c r="P62" i="7"/>
  <c r="P29" i="7"/>
  <c r="P31" i="7"/>
  <c r="P35" i="7"/>
  <c r="P42" i="7"/>
  <c r="P46" i="7"/>
  <c r="P74" i="7"/>
  <c r="P58" i="7"/>
  <c r="P38" i="7"/>
  <c r="P36" i="7"/>
  <c r="P22" i="7"/>
  <c r="P17" i="7"/>
  <c r="P28" i="7"/>
  <c r="P73" i="7"/>
  <c r="P69" i="7"/>
  <c r="P40" i="7"/>
  <c r="P57" i="7"/>
  <c r="P66" i="7"/>
  <c r="P44" i="7"/>
  <c r="P72" i="7"/>
  <c r="P48" i="7"/>
  <c r="P68" i="7"/>
  <c r="P60" i="7"/>
  <c r="P52" i="7"/>
  <c r="P64" i="7"/>
  <c r="P56" i="7"/>
  <c r="P65" i="7"/>
  <c r="P32" i="7"/>
  <c r="P50" i="7"/>
  <c r="P37" i="7"/>
  <c r="P70" i="7"/>
  <c r="P14" i="7"/>
  <c r="P24" i="7"/>
  <c r="P19" i="7"/>
  <c r="P43" i="7"/>
  <c r="P63" i="7"/>
  <c r="P16" i="7"/>
  <c r="P49" i="7"/>
  <c r="P34" i="7"/>
  <c r="P33" i="7"/>
</calcChain>
</file>

<file path=xl/sharedStrings.xml><?xml version="1.0" encoding="utf-8"?>
<sst xmlns="http://schemas.openxmlformats.org/spreadsheetml/2006/main" count="3381" uniqueCount="1517">
  <si>
    <t>LGBCE Review Officer</t>
  </si>
  <si>
    <t>Name:</t>
  </si>
  <si>
    <t>Email:</t>
  </si>
  <si>
    <t>Telephone:</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</si>
  <si>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</si>
  <si>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</si>
  <si>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</si>
  <si>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</si>
  <si>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</si>
  <si>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</si>
  <si>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</si>
  <si>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</si>
  <si>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</si>
  <si>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</si>
  <si>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</si>
  <si>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</si>
  <si>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</si>
  <si>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</si>
  <si>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</si>
  <si>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</si>
  <si>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</si>
  <si>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</si>
  <si>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</si>
  <si>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</si>
  <si>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</si>
  <si>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</si>
  <si>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</si>
  <si>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</si>
  <si>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</si>
  <si>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</si>
  <si>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</si>
  <si>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</si>
  <si>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</si>
  <si>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</si>
  <si>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</si>
  <si>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</si>
  <si>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</si>
  <si>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</si>
  <si>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</si>
  <si>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</si>
  <si>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</si>
  <si>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</si>
  <si>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</si>
  <si>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</si>
  <si>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</si>
  <si>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</si>
  <si>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</si>
  <si>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</si>
  <si>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divisions</t>
  </si>
  <si>
    <t>Electorate 2023</t>
  </si>
  <si>
    <t>Electorate 2029</t>
  </si>
  <si>
    <t>Name of ward</t>
  </si>
  <si>
    <t>Number of cllrs per ward</t>
  </si>
  <si>
    <t>Variance 2023</t>
  </si>
  <si>
    <t>Variance 2029</t>
  </si>
  <si>
    <t>EX1</t>
  </si>
  <si>
    <t>Example 1</t>
  </si>
  <si>
    <t>Little Example</t>
  </si>
  <si>
    <t>Little and Even Littler</t>
  </si>
  <si>
    <t>Example</t>
  </si>
  <si>
    <t>Abingdon East</t>
  </si>
  <si>
    <t>EX2</t>
  </si>
  <si>
    <t>Example 2</t>
  </si>
  <si>
    <t>Even Littler Example</t>
  </si>
  <si>
    <t>Abingdon North</t>
  </si>
  <si>
    <t>EX3</t>
  </si>
  <si>
    <t>Example 3</t>
  </si>
  <si>
    <t>Medium Example</t>
  </si>
  <si>
    <t>Abingdon South</t>
  </si>
  <si>
    <t>EX4</t>
  </si>
  <si>
    <t>Example 4</t>
  </si>
  <si>
    <t>Big Example</t>
  </si>
  <si>
    <t>Big Example East</t>
  </si>
  <si>
    <t>Banbury Calthorpe</t>
  </si>
  <si>
    <t>EX5</t>
  </si>
  <si>
    <t>Example 5</t>
  </si>
  <si>
    <t>Big Example West</t>
  </si>
  <si>
    <t>Banbury Grimsbury &amp; Castle</t>
  </si>
  <si>
    <t>DISTRICT</t>
  </si>
  <si>
    <t>Banbury Hardwick</t>
  </si>
  <si>
    <t>West Oxfordshire District Council</t>
  </si>
  <si>
    <t xml:space="preserve">FA </t>
  </si>
  <si>
    <t>FA - Alvescot</t>
  </si>
  <si>
    <t>Alvescot</t>
  </si>
  <si>
    <t>&lt;None&gt;</t>
  </si>
  <si>
    <t>Carterton South and West</t>
  </si>
  <si>
    <t>Banbury Ruscote</t>
  </si>
  <si>
    <t xml:space="preserve">FB </t>
  </si>
  <si>
    <t>FB - Ascott-Under-Wychwood</t>
  </si>
  <si>
    <t>Ascott Under Wychwood</t>
  </si>
  <si>
    <t>Charlbury and Wychwood</t>
  </si>
  <si>
    <t>Barton, Sandhills and Risinghurst</t>
  </si>
  <si>
    <t xml:space="preserve">FC </t>
  </si>
  <si>
    <t>FC - Asthal</t>
  </si>
  <si>
    <t>Asthal</t>
  </si>
  <si>
    <t>Burford and Carterton North</t>
  </si>
  <si>
    <t>Benson and Cholsey</t>
  </si>
  <si>
    <t xml:space="preserve">FD </t>
  </si>
  <si>
    <t>FD - Aston Bampton</t>
  </si>
  <si>
    <t>Aston Cote Shifford &amp; Chimney</t>
  </si>
  <si>
    <t>Eynsham</t>
  </si>
  <si>
    <t>Berinsfield and Garsington</t>
  </si>
  <si>
    <t xml:space="preserve">FE </t>
  </si>
  <si>
    <t>FE - Bampton</t>
  </si>
  <si>
    <t>Bampton</t>
  </si>
  <si>
    <t>Witney West and Bampton</t>
  </si>
  <si>
    <t>Bicester North</t>
  </si>
  <si>
    <t xml:space="preserve">FF </t>
  </si>
  <si>
    <t>FF - Black Bourton</t>
  </si>
  <si>
    <t>Black Bourton</t>
  </si>
  <si>
    <t>Bicester Town</t>
  </si>
  <si>
    <t xml:space="preserve">FG </t>
  </si>
  <si>
    <t>FG - Bladon</t>
  </si>
  <si>
    <t>Bladon</t>
  </si>
  <si>
    <t>Woodstock</t>
  </si>
  <si>
    <t>Bicester West</t>
  </si>
  <si>
    <t xml:space="preserve">FH </t>
  </si>
  <si>
    <t>FH - Blenheim</t>
  </si>
  <si>
    <t>Blenheim</t>
  </si>
  <si>
    <t>Bloxham &amp; Easington</t>
  </si>
  <si>
    <t xml:space="preserve">FI </t>
  </si>
  <si>
    <t>FI - Brize Norton</t>
  </si>
  <si>
    <t>Brize Norton</t>
  </si>
  <si>
    <t xml:space="preserve">FJ </t>
  </si>
  <si>
    <t>FJ - Broadwell</t>
  </si>
  <si>
    <t>Broadwell</t>
  </si>
  <si>
    <t xml:space="preserve">FK </t>
  </si>
  <si>
    <t>FK - Bruern</t>
  </si>
  <si>
    <t>Bruern</t>
  </si>
  <si>
    <t>Chalgrove and Watlington</t>
  </si>
  <si>
    <t xml:space="preserve">FL </t>
  </si>
  <si>
    <t>FL - Burford</t>
  </si>
  <si>
    <t>Burford</t>
  </si>
  <si>
    <t xml:space="preserve">FM </t>
  </si>
  <si>
    <t>FM - Carterton North West No. 1</t>
  </si>
  <si>
    <t>Carterton</t>
  </si>
  <si>
    <t>Carterton Rock Farm</t>
  </si>
  <si>
    <t>Chipping Norton</t>
  </si>
  <si>
    <t xml:space="preserve">FM2 </t>
  </si>
  <si>
    <t>FM2 - Carterton North West No. 2</t>
  </si>
  <si>
    <t>Carterton Shillbrook</t>
  </si>
  <si>
    <t>Churchill and Lye Valley</t>
  </si>
  <si>
    <t xml:space="preserve">FM3 </t>
  </si>
  <si>
    <t>FM3 - Carterton North East No. 1</t>
  </si>
  <si>
    <t>Carterton Upavon</t>
  </si>
  <si>
    <t>Cowley</t>
  </si>
  <si>
    <t xml:space="preserve">FM4 </t>
  </si>
  <si>
    <t>FM4 - Carterton North East No. 2</t>
  </si>
  <si>
    <t>Deddington</t>
  </si>
  <si>
    <t xml:space="preserve">FN </t>
  </si>
  <si>
    <t>FN - Carterton South No. 1</t>
  </si>
  <si>
    <t>Carterton Gateway</t>
  </si>
  <si>
    <t>Didcot East and Hagbourne</t>
  </si>
  <si>
    <t xml:space="preserve">FN2 </t>
  </si>
  <si>
    <t>FN2 - Carterton South No. 2</t>
  </si>
  <si>
    <t>Didcot Ladygrove</t>
  </si>
  <si>
    <t xml:space="preserve">FN3 </t>
  </si>
  <si>
    <t>FN3 - Carterton South No. 3</t>
  </si>
  <si>
    <t>Carterton Milestone</t>
  </si>
  <si>
    <t>Didcot West</t>
  </si>
  <si>
    <t xml:space="preserve">FO </t>
  </si>
  <si>
    <t>FO - Cassington</t>
  </si>
  <si>
    <t>Cassington</t>
  </si>
  <si>
    <t xml:space="preserve">FP </t>
  </si>
  <si>
    <t>FP - Chadlington</t>
  </si>
  <si>
    <t>Chadlington</t>
  </si>
  <si>
    <t>Faringdon</t>
  </si>
  <si>
    <t xml:space="preserve">FQ </t>
  </si>
  <si>
    <t>FQ - Charlbury</t>
  </si>
  <si>
    <t>Charlbury</t>
  </si>
  <si>
    <t>Goring</t>
  </si>
  <si>
    <t xml:space="preserve">FR </t>
  </si>
  <si>
    <t>FR - Chastleton</t>
  </si>
  <si>
    <t>Chastleton</t>
  </si>
  <si>
    <t>Grove and Wantage</t>
  </si>
  <si>
    <t xml:space="preserve">FS </t>
  </si>
  <si>
    <t>FS - Chilson</t>
  </si>
  <si>
    <t>Chilson</t>
  </si>
  <si>
    <t>Hanborough and Minster Lovell</t>
  </si>
  <si>
    <t xml:space="preserve">FT </t>
  </si>
  <si>
    <t>FT - Chipping Norton</t>
  </si>
  <si>
    <t>Headington and Quarry</t>
  </si>
  <si>
    <t xml:space="preserve">FU </t>
  </si>
  <si>
    <t>FU - Churchill</t>
  </si>
  <si>
    <t>Churchill</t>
  </si>
  <si>
    <t>Hendreds and Harwell</t>
  </si>
  <si>
    <t xml:space="preserve">FV </t>
  </si>
  <si>
    <t>FV - Clanfield</t>
  </si>
  <si>
    <t>Clanfield</t>
  </si>
  <si>
    <t>Henley-on-Thames</t>
  </si>
  <si>
    <t xml:space="preserve">FW </t>
  </si>
  <si>
    <t>FW - Combe</t>
  </si>
  <si>
    <t>Combe</t>
  </si>
  <si>
    <t>Iffley Fields and St. Mary`s</t>
  </si>
  <si>
    <t xml:space="preserve">FX </t>
  </si>
  <si>
    <t>FX - Cornbury and Wychwood</t>
  </si>
  <si>
    <t>Cornbury &amp; Wychwood</t>
  </si>
  <si>
    <t>Isis</t>
  </si>
  <si>
    <t xml:space="preserve">FY </t>
  </si>
  <si>
    <t>FY - Cornwell</t>
  </si>
  <si>
    <t>Cornwell</t>
  </si>
  <si>
    <t>Jericho and Osney</t>
  </si>
  <si>
    <t xml:space="preserve">FZ </t>
  </si>
  <si>
    <t>FZ - Crawley</t>
  </si>
  <si>
    <t>Crawley</t>
  </si>
  <si>
    <t>Kennington and Radley</t>
  </si>
  <si>
    <t xml:space="preserve">GA </t>
  </si>
  <si>
    <t>GA - Curbridge</t>
  </si>
  <si>
    <t>Curbridge</t>
  </si>
  <si>
    <t>Kidlington South</t>
  </si>
  <si>
    <t xml:space="preserve">GC </t>
  </si>
  <si>
    <t>GC - Ducklington</t>
  </si>
  <si>
    <t>Ducklington</t>
  </si>
  <si>
    <t>Kingston and Cumnor</t>
  </si>
  <si>
    <t xml:space="preserve">GD </t>
  </si>
  <si>
    <t>GD - Enstone</t>
  </si>
  <si>
    <t>Enstone</t>
  </si>
  <si>
    <t>Kirtlington &amp; Kidlington North</t>
  </si>
  <si>
    <t xml:space="preserve">GE </t>
  </si>
  <si>
    <t>GE - Eynsham</t>
  </si>
  <si>
    <t>Leys</t>
  </si>
  <si>
    <t xml:space="preserve">GF </t>
  </si>
  <si>
    <t>GF - Fawler</t>
  </si>
  <si>
    <t>Fawler</t>
  </si>
  <si>
    <t>Marston and Northway</t>
  </si>
  <si>
    <t xml:space="preserve">GG </t>
  </si>
  <si>
    <t>GG - Fifield</t>
  </si>
  <si>
    <t>Fifield</t>
  </si>
  <si>
    <t>North Hinksey</t>
  </si>
  <si>
    <t xml:space="preserve">GH </t>
  </si>
  <si>
    <t>GH - Filkins</t>
  </si>
  <si>
    <t>Filkins &amp; Broughton Poggs</t>
  </si>
  <si>
    <t>Otmoor</t>
  </si>
  <si>
    <t xml:space="preserve">GI </t>
  </si>
  <si>
    <t>GI - Finstock</t>
  </si>
  <si>
    <t>Finstock</t>
  </si>
  <si>
    <t>Ploughley</t>
  </si>
  <si>
    <t xml:space="preserve">GJ </t>
  </si>
  <si>
    <t>GJ - Freeland</t>
  </si>
  <si>
    <t>Freeland</t>
  </si>
  <si>
    <t>Rose Hill and Littlemore</t>
  </si>
  <si>
    <t xml:space="preserve">GK </t>
  </si>
  <si>
    <t>GK - Fulbrook</t>
  </si>
  <si>
    <t>Fulbrook</t>
  </si>
  <si>
    <t>Shrivenham</t>
  </si>
  <si>
    <t xml:space="preserve">GL </t>
  </si>
  <si>
    <t>GL - Glympton</t>
  </si>
  <si>
    <t>Glympton</t>
  </si>
  <si>
    <t>Sonning Common</t>
  </si>
  <si>
    <t xml:space="preserve">GM </t>
  </si>
  <si>
    <t>GM - Grafton and Radcot</t>
  </si>
  <si>
    <t>Grafton &amp; Radcot</t>
  </si>
  <si>
    <t>St. Clement`s and Cowley Marsh</t>
  </si>
  <si>
    <t xml:space="preserve">GN </t>
  </si>
  <si>
    <t>GN - Great Tew</t>
  </si>
  <si>
    <t>Great Tew</t>
  </si>
  <si>
    <t>St. Margaret`s</t>
  </si>
  <si>
    <t xml:space="preserve">GO </t>
  </si>
  <si>
    <t>GO - Hailey</t>
  </si>
  <si>
    <t>Hailey</t>
  </si>
  <si>
    <t>Sutton Courtenay and Marcham</t>
  </si>
  <si>
    <t xml:space="preserve">GP </t>
  </si>
  <si>
    <t>GP - Hanborough</t>
  </si>
  <si>
    <t>Hanborough</t>
  </si>
  <si>
    <t>Thame and Chinnor</t>
  </si>
  <si>
    <t xml:space="preserve">GQ </t>
  </si>
  <si>
    <t>GQ - Hardwick-with-Yelford</t>
  </si>
  <si>
    <t>Hardwick with Yelford</t>
  </si>
  <si>
    <t>University Parks</t>
  </si>
  <si>
    <t xml:space="preserve">GR </t>
  </si>
  <si>
    <t>GR - Heythrop</t>
  </si>
  <si>
    <t>Heythrop</t>
  </si>
  <si>
    <t>Wallingford</t>
  </si>
  <si>
    <t xml:space="preserve">GS </t>
  </si>
  <si>
    <t>GS - Holwell</t>
  </si>
  <si>
    <t>Holwell</t>
  </si>
  <si>
    <t>Wheatley</t>
  </si>
  <si>
    <t xml:space="preserve">GT </t>
  </si>
  <si>
    <t>GT - Idbury</t>
  </si>
  <si>
    <t>Idbury</t>
  </si>
  <si>
    <t>Witney North and East</t>
  </si>
  <si>
    <t xml:space="preserve">GU </t>
  </si>
  <si>
    <t>GU - Kelmscott</t>
  </si>
  <si>
    <t>Kelmscott</t>
  </si>
  <si>
    <t>Witney South and Central</t>
  </si>
  <si>
    <t xml:space="preserve">GV </t>
  </si>
  <si>
    <t>GV - Kencot</t>
  </si>
  <si>
    <t>Kencot</t>
  </si>
  <si>
    <t xml:space="preserve">GW </t>
  </si>
  <si>
    <t>GW - Kiddington with Asterleigh</t>
  </si>
  <si>
    <t>Kiddington with Asterleigh</t>
  </si>
  <si>
    <t>Wolvercote and Summertown</t>
  </si>
  <si>
    <t xml:space="preserve">GX </t>
  </si>
  <si>
    <t>GX - Kingham</t>
  </si>
  <si>
    <t>Kingham</t>
  </si>
  <si>
    <t xml:space="preserve">GY </t>
  </si>
  <si>
    <t>GY - Langford</t>
  </si>
  <si>
    <t>Langford</t>
  </si>
  <si>
    <t>Wroxton &amp; Hook Norton</t>
  </si>
  <si>
    <t xml:space="preserve">GZ </t>
  </si>
  <si>
    <t>GZ - Leafield</t>
  </si>
  <si>
    <t>Leafield</t>
  </si>
  <si>
    <t xml:space="preserve">HA </t>
  </si>
  <si>
    <t>HA - Lew</t>
  </si>
  <si>
    <t>Lew</t>
  </si>
  <si>
    <t xml:space="preserve">HB </t>
  </si>
  <si>
    <t>HB - Little Faringdon</t>
  </si>
  <si>
    <t>Little Faringdon</t>
  </si>
  <si>
    <t xml:space="preserve">HC </t>
  </si>
  <si>
    <t>HC - Little Tew</t>
  </si>
  <si>
    <t>Little Tew</t>
  </si>
  <si>
    <t xml:space="preserve">HD </t>
  </si>
  <si>
    <t>HD - Lyneham</t>
  </si>
  <si>
    <t>Lyneham</t>
  </si>
  <si>
    <t xml:space="preserve">HE </t>
  </si>
  <si>
    <t>HE - Milton-Under-Wychwood</t>
  </si>
  <si>
    <t>Milton Under Wychwood</t>
  </si>
  <si>
    <t xml:space="preserve">HF </t>
  </si>
  <si>
    <t>HF - Minster Lovell</t>
  </si>
  <si>
    <t>Minster Lovell</t>
  </si>
  <si>
    <t xml:space="preserve">HG </t>
  </si>
  <si>
    <t>HG - North Leigh</t>
  </si>
  <si>
    <t>North Leigh</t>
  </si>
  <si>
    <t xml:space="preserve">HH </t>
  </si>
  <si>
    <t>HH - Northmoor</t>
  </si>
  <si>
    <t>Northmoor</t>
  </si>
  <si>
    <t xml:space="preserve">HI </t>
  </si>
  <si>
    <t>HI - Over Norton</t>
  </si>
  <si>
    <t>Over Norton</t>
  </si>
  <si>
    <t xml:space="preserve">HJ </t>
  </si>
  <si>
    <t>HJ - Ramsden</t>
  </si>
  <si>
    <t>Ramsden</t>
  </si>
  <si>
    <t xml:space="preserve">HK </t>
  </si>
  <si>
    <t>HK - Rollright</t>
  </si>
  <si>
    <t>Rollright</t>
  </si>
  <si>
    <t xml:space="preserve">HL </t>
  </si>
  <si>
    <t>HL - Rousham</t>
  </si>
  <si>
    <t>Rousham</t>
  </si>
  <si>
    <t xml:space="preserve">HM </t>
  </si>
  <si>
    <t>HM - Salford</t>
  </si>
  <si>
    <t>Salford</t>
  </si>
  <si>
    <t xml:space="preserve">HN </t>
  </si>
  <si>
    <t>HN - Sandford St. Martin</t>
  </si>
  <si>
    <t>Sandford St. Martin</t>
  </si>
  <si>
    <t xml:space="preserve">HO </t>
  </si>
  <si>
    <t>HO - Sarsden</t>
  </si>
  <si>
    <t>Sarsden</t>
  </si>
  <si>
    <t xml:space="preserve">HP </t>
  </si>
  <si>
    <t>HP - Shilton</t>
  </si>
  <si>
    <t>Shilton</t>
  </si>
  <si>
    <t xml:space="preserve">HQ </t>
  </si>
  <si>
    <t>HQ - Shipton-Under-Wychwood</t>
  </si>
  <si>
    <t>Shipton Under Wychwood</t>
  </si>
  <si>
    <t xml:space="preserve">HR </t>
  </si>
  <si>
    <t>HR - South Leigh</t>
  </si>
  <si>
    <t>South Leigh [&amp; High Cogges]</t>
  </si>
  <si>
    <t xml:space="preserve">HS </t>
  </si>
  <si>
    <t>HS - Spelsbury</t>
  </si>
  <si>
    <t>Spelsbury</t>
  </si>
  <si>
    <t xml:space="preserve">HT </t>
  </si>
  <si>
    <t>HT - Standlake</t>
  </si>
  <si>
    <t>Standlake</t>
  </si>
  <si>
    <t xml:space="preserve">HU </t>
  </si>
  <si>
    <t>HU - Stanton Harcourt</t>
  </si>
  <si>
    <t>Stanton Harcourt</t>
  </si>
  <si>
    <t xml:space="preserve">HV </t>
  </si>
  <si>
    <t>HV - Steeple Barton</t>
  </si>
  <si>
    <t>Steeple Barton</t>
  </si>
  <si>
    <t xml:space="preserve">HW </t>
  </si>
  <si>
    <t>HW - Stonesfield</t>
  </si>
  <si>
    <t>Stonesfield</t>
  </si>
  <si>
    <t xml:space="preserve">HX </t>
  </si>
  <si>
    <t>HX - Swerford</t>
  </si>
  <si>
    <t>Swerford</t>
  </si>
  <si>
    <t xml:space="preserve">HY </t>
  </si>
  <si>
    <t>HY - Swinbrook</t>
  </si>
  <si>
    <t>Swinbrook &amp; Widford</t>
  </si>
  <si>
    <t xml:space="preserve">HZ </t>
  </si>
  <si>
    <t>HZ - Tackley</t>
  </si>
  <si>
    <t>Tackley</t>
  </si>
  <si>
    <t xml:space="preserve">JA </t>
  </si>
  <si>
    <t>JA - Taynton</t>
  </si>
  <si>
    <t>Taynton</t>
  </si>
  <si>
    <t xml:space="preserve">JB </t>
  </si>
  <si>
    <t>JB - Westcot Barton</t>
  </si>
  <si>
    <t>Westcot Barton</t>
  </si>
  <si>
    <t xml:space="preserve">JC </t>
  </si>
  <si>
    <t>JC - Westwell</t>
  </si>
  <si>
    <t>Westwell</t>
  </si>
  <si>
    <t xml:space="preserve">JD </t>
  </si>
  <si>
    <t>JD - Witney Central No. 1</t>
  </si>
  <si>
    <t>Witney</t>
  </si>
  <si>
    <t>Witney Central</t>
  </si>
  <si>
    <t xml:space="preserve">JD2 </t>
  </si>
  <si>
    <t>JD2 - Witney Central No. 2</t>
  </si>
  <si>
    <t xml:space="preserve">JE </t>
  </si>
  <si>
    <t>JE - Witney East No. 1</t>
  </si>
  <si>
    <t>Witney East</t>
  </si>
  <si>
    <t xml:space="preserve">JE2 </t>
  </si>
  <si>
    <t>JE2 - Witney East No. 2</t>
  </si>
  <si>
    <t xml:space="preserve">JF </t>
  </si>
  <si>
    <t>JF - Witney East No. 3</t>
  </si>
  <si>
    <t xml:space="preserve">JF2 </t>
  </si>
  <si>
    <t>JF2 - Witney East No. 4</t>
  </si>
  <si>
    <t xml:space="preserve">JG </t>
  </si>
  <si>
    <t>JG - Witney North No. 1</t>
  </si>
  <si>
    <t>Witney North</t>
  </si>
  <si>
    <t xml:space="preserve">JH </t>
  </si>
  <si>
    <t>JH - Witney North No. 2</t>
  </si>
  <si>
    <t xml:space="preserve">JI </t>
  </si>
  <si>
    <t>JI - Witney South No. 1</t>
  </si>
  <si>
    <t>Witney South</t>
  </si>
  <si>
    <t xml:space="preserve">JJ </t>
  </si>
  <si>
    <t>JJ - Witney South No. 2</t>
  </si>
  <si>
    <t xml:space="preserve">JK </t>
  </si>
  <si>
    <t>JK - Witney South No. 3</t>
  </si>
  <si>
    <t>Witney Burwell</t>
  </si>
  <si>
    <t xml:space="preserve">JL </t>
  </si>
  <si>
    <t>JL - Witney West No. 1</t>
  </si>
  <si>
    <t>Witney West</t>
  </si>
  <si>
    <t xml:space="preserve">JM </t>
  </si>
  <si>
    <t>JM - Witney West No. 2</t>
  </si>
  <si>
    <t xml:space="preserve">JN </t>
  </si>
  <si>
    <t>JN - Woodstock No. 1</t>
  </si>
  <si>
    <t xml:space="preserve">JO </t>
  </si>
  <si>
    <t>JO - Woodstock No. 2</t>
  </si>
  <si>
    <t xml:space="preserve">JP </t>
  </si>
  <si>
    <t>JP - Woodstock No. 3</t>
  </si>
  <si>
    <t xml:space="preserve">JQ </t>
  </si>
  <si>
    <t>JQ - Woodstock No. 4</t>
  </si>
  <si>
    <t xml:space="preserve">JR </t>
  </si>
  <si>
    <t>JR - Wootton</t>
  </si>
  <si>
    <t>Wootton</t>
  </si>
  <si>
    <t xml:space="preserve">JS </t>
  </si>
  <si>
    <t>JS - Worton</t>
  </si>
  <si>
    <t>Worton</t>
  </si>
  <si>
    <t>South Oxfordshire District Council</t>
  </si>
  <si>
    <t xml:space="preserve">LAA </t>
  </si>
  <si>
    <t>LAA - Benson</t>
  </si>
  <si>
    <t>Benson</t>
  </si>
  <si>
    <t xml:space="preserve">LAB1 </t>
  </si>
  <si>
    <t>LAB1 - Crowmarsh No.1</t>
  </si>
  <si>
    <t>Crowmarsh</t>
  </si>
  <si>
    <t xml:space="preserve">LAB2 </t>
  </si>
  <si>
    <t>LAB2 - Crowmarsh No.2</t>
  </si>
  <si>
    <t>Crowmarsh North Stoke</t>
  </si>
  <si>
    <t xml:space="preserve">LAC </t>
  </si>
  <si>
    <t>LAC - Ewelme</t>
  </si>
  <si>
    <t>Ewelme</t>
  </si>
  <si>
    <t xml:space="preserve">LAD </t>
  </si>
  <si>
    <t>LAD - Warborough</t>
  </si>
  <si>
    <t>Warborough</t>
  </si>
  <si>
    <t xml:space="preserve">LBA </t>
  </si>
  <si>
    <t>LBA - Berinsfield</t>
  </si>
  <si>
    <t>Berinsfield</t>
  </si>
  <si>
    <t xml:space="preserve">LBB </t>
  </si>
  <si>
    <t>LBB - Dorchester</t>
  </si>
  <si>
    <t>Dorchester</t>
  </si>
  <si>
    <t xml:space="preserve">LBC </t>
  </si>
  <si>
    <t>LBC - Drayton St. Leonard</t>
  </si>
  <si>
    <t>Drayton St Leonard</t>
  </si>
  <si>
    <t xml:space="preserve">LCA </t>
  </si>
  <si>
    <t>LCA - Berrick Salome</t>
  </si>
  <si>
    <t>Berrick Salome</t>
  </si>
  <si>
    <t xml:space="preserve">LCB </t>
  </si>
  <si>
    <t>LCB - Brightwell Baldwin</t>
  </si>
  <si>
    <t>Brightwell Baldwin</t>
  </si>
  <si>
    <t xml:space="preserve">LCC </t>
  </si>
  <si>
    <t>LCC - Chalgrove</t>
  </si>
  <si>
    <t>Chalgrove</t>
  </si>
  <si>
    <t xml:space="preserve">LCD </t>
  </si>
  <si>
    <t>LCD - Newington</t>
  </si>
  <si>
    <t>Newington</t>
  </si>
  <si>
    <t xml:space="preserve">LDA </t>
  </si>
  <si>
    <t>LDA - Aston Rowant</t>
  </si>
  <si>
    <t>Aston Rowant</t>
  </si>
  <si>
    <t xml:space="preserve">LDB </t>
  </si>
  <si>
    <t>LDB - Chinnor</t>
  </si>
  <si>
    <t>Chinnor</t>
  </si>
  <si>
    <t xml:space="preserve">LDC </t>
  </si>
  <si>
    <t>LDC - Crowell</t>
  </si>
  <si>
    <t>Crowell</t>
  </si>
  <si>
    <t xml:space="preserve">LDD </t>
  </si>
  <si>
    <t>LDD - Sydenham</t>
  </si>
  <si>
    <t>Sydenham</t>
  </si>
  <si>
    <t xml:space="preserve">LDE </t>
  </si>
  <si>
    <t>LDE - Towersey</t>
  </si>
  <si>
    <t>Towersey</t>
  </si>
  <si>
    <t xml:space="preserve">LEA </t>
  </si>
  <si>
    <t>LEA - Beckley and Stowood</t>
  </si>
  <si>
    <t>Beckley &amp; Stowood</t>
  </si>
  <si>
    <t xml:space="preserve">LEB </t>
  </si>
  <si>
    <t>LEB - Elsfield</t>
  </si>
  <si>
    <t>Elsfield</t>
  </si>
  <si>
    <t xml:space="preserve">LEC </t>
  </si>
  <si>
    <t>LEC - Forest Hill with Shotover</t>
  </si>
  <si>
    <t>Forest Hill with Shotover</t>
  </si>
  <si>
    <t xml:space="preserve">LED </t>
  </si>
  <si>
    <t>LED - Holton</t>
  </si>
  <si>
    <t>Holton</t>
  </si>
  <si>
    <t xml:space="preserve">LEE </t>
  </si>
  <si>
    <t>LEE - Stanton St. John</t>
  </si>
  <si>
    <t>Stanton St John</t>
  </si>
  <si>
    <t xml:space="preserve">LEF </t>
  </si>
  <si>
    <t>LEF - Tiddington</t>
  </si>
  <si>
    <t>Tiddington With Albury</t>
  </si>
  <si>
    <t xml:space="preserve">LEG </t>
  </si>
  <si>
    <t>LEG - Waterperry</t>
  </si>
  <si>
    <t>Waterperry With Thomley</t>
  </si>
  <si>
    <t xml:space="preserve">LEH </t>
  </si>
  <si>
    <t>LEH - Waterstock</t>
  </si>
  <si>
    <t>Waterstock</t>
  </si>
  <si>
    <t xml:space="preserve">LEJ </t>
  </si>
  <si>
    <t>LEJ - Woodeaton</t>
  </si>
  <si>
    <t>Woodeaton</t>
  </si>
  <si>
    <t xml:space="preserve">LFA1 </t>
  </si>
  <si>
    <t>LFA1 - Cuddesdon No.1 (Denton)</t>
  </si>
  <si>
    <t>Cuddesdon and Denton</t>
  </si>
  <si>
    <t>Denton</t>
  </si>
  <si>
    <t xml:space="preserve">LFA2 </t>
  </si>
  <si>
    <t>LFA2 - Cuddesdon No. 2</t>
  </si>
  <si>
    <t>Cuddesdon</t>
  </si>
  <si>
    <t xml:space="preserve">LFB </t>
  </si>
  <si>
    <t>LFB - Garsington</t>
  </si>
  <si>
    <t>Garsington</t>
  </si>
  <si>
    <t xml:space="preserve">LFC </t>
  </si>
  <si>
    <t>LFC - Horspath</t>
  </si>
  <si>
    <t>Horspath</t>
  </si>
  <si>
    <t xml:space="preserve">LGA1 </t>
  </si>
  <si>
    <t>LGA1 - Goring-on-Thames No.1</t>
  </si>
  <si>
    <t>Goring-on-Thames</t>
  </si>
  <si>
    <t xml:space="preserve">LGA2 </t>
  </si>
  <si>
    <t>LGA2 - Goring-on-Thames No.2</t>
  </si>
  <si>
    <t xml:space="preserve">LGB </t>
  </si>
  <si>
    <t>LGB - South Stoke</t>
  </si>
  <si>
    <t>South Stoke</t>
  </si>
  <si>
    <t xml:space="preserve">LHA </t>
  </si>
  <si>
    <t>LHA - Adwell</t>
  </si>
  <si>
    <t>Adwell</t>
  </si>
  <si>
    <t xml:space="preserve">LHB </t>
  </si>
  <si>
    <t>LHB - Great Haseley</t>
  </si>
  <si>
    <t>Great Haseley</t>
  </si>
  <si>
    <t xml:space="preserve">LHC </t>
  </si>
  <si>
    <t>LHC - Great Milton</t>
  </si>
  <si>
    <t>Great Milton</t>
  </si>
  <si>
    <t xml:space="preserve">LHD </t>
  </si>
  <si>
    <t>LHD - Lewknor</t>
  </si>
  <si>
    <t>Lewknor</t>
  </si>
  <si>
    <t xml:space="preserve">LHE </t>
  </si>
  <si>
    <t>LHE - Little Milton</t>
  </si>
  <si>
    <t>Little Milton</t>
  </si>
  <si>
    <t xml:space="preserve">LHF </t>
  </si>
  <si>
    <t>LHF - Stadhampton</t>
  </si>
  <si>
    <t>Stadhampton</t>
  </si>
  <si>
    <t xml:space="preserve">LHG </t>
  </si>
  <si>
    <t>LHG - Tetsworth</t>
  </si>
  <si>
    <t>Tetsworth</t>
  </si>
  <si>
    <t xml:space="preserve">LHH </t>
  </si>
  <si>
    <t>LHH - Wheatfield</t>
  </si>
  <si>
    <t>Wheatfield</t>
  </si>
  <si>
    <t xml:space="preserve">LIA1 </t>
  </si>
  <si>
    <t>LIA1 - Henley No.1 (North)</t>
  </si>
  <si>
    <t>North</t>
  </si>
  <si>
    <t xml:space="preserve">LIA2 </t>
  </si>
  <si>
    <t>LIA2 - Henley No.2 (North)</t>
  </si>
  <si>
    <t xml:space="preserve">LIA3 </t>
  </si>
  <si>
    <t>LIA3 - Henley No.3 (South)</t>
  </si>
  <si>
    <t>South</t>
  </si>
  <si>
    <t xml:space="preserve">LIA4 </t>
  </si>
  <si>
    <t>LIA4 - Henley No.4 (South)</t>
  </si>
  <si>
    <t xml:space="preserve">LIA5 </t>
  </si>
  <si>
    <t>LIA5 - Henley No.5 (South)</t>
  </si>
  <si>
    <t xml:space="preserve">LKA </t>
  </si>
  <si>
    <t>LKA - Goring Heath</t>
  </si>
  <si>
    <t>Goring Heath</t>
  </si>
  <si>
    <t xml:space="preserve">LKB </t>
  </si>
  <si>
    <t>LKB - Kidmore End</t>
  </si>
  <si>
    <t>Kidmore End</t>
  </si>
  <si>
    <t xml:space="preserve">LKC </t>
  </si>
  <si>
    <t>LKC - Mapledurham</t>
  </si>
  <si>
    <t>Mapledurham</t>
  </si>
  <si>
    <t xml:space="preserve">LKD </t>
  </si>
  <si>
    <t>LKD - Whitchurch</t>
  </si>
  <si>
    <t>Whitchurch-on-Thames</t>
  </si>
  <si>
    <t xml:space="preserve">LLA </t>
  </si>
  <si>
    <t>LLA - Culham</t>
  </si>
  <si>
    <t>Culham</t>
  </si>
  <si>
    <t xml:space="preserve">LLB </t>
  </si>
  <si>
    <t>LLB - Marsh Baldon</t>
  </si>
  <si>
    <t>Marsh Baldon</t>
  </si>
  <si>
    <t xml:space="preserve">LLC </t>
  </si>
  <si>
    <t>LLC - Nuneham Courtenay</t>
  </si>
  <si>
    <t>Nuneham Courtenay</t>
  </si>
  <si>
    <t xml:space="preserve">LLD </t>
  </si>
  <si>
    <t>LLD - Sandford-on-Thames</t>
  </si>
  <si>
    <t>Sandford on Thames</t>
  </si>
  <si>
    <t xml:space="preserve">LLE </t>
  </si>
  <si>
    <t>LLE - Toot Baldon</t>
  </si>
  <si>
    <t>Toot Baldon</t>
  </si>
  <si>
    <t xml:space="preserve">LLF </t>
  </si>
  <si>
    <t>LLF - Clifton Hampden</t>
  </si>
  <si>
    <t>Clifton Hampden</t>
  </si>
  <si>
    <t xml:space="preserve">LMA </t>
  </si>
  <si>
    <t>LMA - Binfield Heath</t>
  </si>
  <si>
    <t>Binfield Heath</t>
  </si>
  <si>
    <t xml:space="preserve">LMB </t>
  </si>
  <si>
    <t>LMB - Eye and Dunsden</t>
  </si>
  <si>
    <t>Eye And Dunsden</t>
  </si>
  <si>
    <t xml:space="preserve">LMC </t>
  </si>
  <si>
    <t>LMC - Harpsden</t>
  </si>
  <si>
    <t>Harpsden</t>
  </si>
  <si>
    <t xml:space="preserve">LMD </t>
  </si>
  <si>
    <t>LMD - Shiplake</t>
  </si>
  <si>
    <t>Shiplake</t>
  </si>
  <si>
    <t xml:space="preserve">LME </t>
  </si>
  <si>
    <t>LME - Sonning Common</t>
  </si>
  <si>
    <t xml:space="preserve">LNA1 </t>
  </si>
  <si>
    <t>LNA1 - Thame No.1 (North)</t>
  </si>
  <si>
    <t>Thame</t>
  </si>
  <si>
    <t>Thame North</t>
  </si>
  <si>
    <t xml:space="preserve">LNA2 </t>
  </si>
  <si>
    <t>LNA2 - Thame No.2 (North)</t>
  </si>
  <si>
    <t xml:space="preserve">LNA3 </t>
  </si>
  <si>
    <t>LNA3 - Thame No.3 (South)</t>
  </si>
  <si>
    <t>Thame South</t>
  </si>
  <si>
    <t xml:space="preserve">LNA4 </t>
  </si>
  <si>
    <t>LNA4 - Thame No.4 (South)</t>
  </si>
  <si>
    <t xml:space="preserve">LOA </t>
  </si>
  <si>
    <t>LOA - Britwell Salome</t>
  </si>
  <si>
    <t>Britwell Salome</t>
  </si>
  <si>
    <t xml:space="preserve">LOB </t>
  </si>
  <si>
    <t>LOB - Cuxham with Easington</t>
  </si>
  <si>
    <t>Cuxham with Easington</t>
  </si>
  <si>
    <t xml:space="preserve">LOC </t>
  </si>
  <si>
    <t>LOC - Pishill with Stonor</t>
  </si>
  <si>
    <t>Pishill With Stonor</t>
  </si>
  <si>
    <t xml:space="preserve">LOD1 </t>
  </si>
  <si>
    <t>LOD1 - Pyrton No 1</t>
  </si>
  <si>
    <t>Pyrton</t>
  </si>
  <si>
    <t xml:space="preserve">LOD2 </t>
  </si>
  <si>
    <t>LOD2 - Pyrton No 2</t>
  </si>
  <si>
    <t xml:space="preserve">LOE1 </t>
  </si>
  <si>
    <t>LOE1 - Shirburn No.1</t>
  </si>
  <si>
    <t>Shirburn</t>
  </si>
  <si>
    <t xml:space="preserve">LOE2 </t>
  </si>
  <si>
    <t>LOE2 - Shirburn No.2</t>
  </si>
  <si>
    <t xml:space="preserve">LOF </t>
  </si>
  <si>
    <t>LOF - Stoke Talmage</t>
  </si>
  <si>
    <t>Stoke Talmage</t>
  </si>
  <si>
    <t xml:space="preserve">LOG </t>
  </si>
  <si>
    <t>LOG - Swyncombe</t>
  </si>
  <si>
    <t>Swyncombe</t>
  </si>
  <si>
    <t xml:space="preserve">LOH1 </t>
  </si>
  <si>
    <t>LOH1 - Watlington 1</t>
  </si>
  <si>
    <t>Watlington</t>
  </si>
  <si>
    <t xml:space="preserve">LOH2 </t>
  </si>
  <si>
    <t>LOH2 - Watlington 2</t>
  </si>
  <si>
    <t xml:space="preserve">LPA </t>
  </si>
  <si>
    <t>LPA - Bix and Assendon</t>
  </si>
  <si>
    <t>Bix and Assendon</t>
  </si>
  <si>
    <t xml:space="preserve">LPA2 </t>
  </si>
  <si>
    <t>LPA2 - Bix and Assendon(2)</t>
  </si>
  <si>
    <t xml:space="preserve">LPB </t>
  </si>
  <si>
    <t>LPB - Checkendon</t>
  </si>
  <si>
    <t>Checkendon</t>
  </si>
  <si>
    <t xml:space="preserve">LPC </t>
  </si>
  <si>
    <t>LPC - Highmoor</t>
  </si>
  <si>
    <t>Highmoor</t>
  </si>
  <si>
    <t xml:space="preserve">LPD </t>
  </si>
  <si>
    <t>LPD - Ipsden</t>
  </si>
  <si>
    <t>Ipsden</t>
  </si>
  <si>
    <t xml:space="preserve">LPE </t>
  </si>
  <si>
    <t>LPE - Nettlebed</t>
  </si>
  <si>
    <t>Nettlebed</t>
  </si>
  <si>
    <t xml:space="preserve">LPF </t>
  </si>
  <si>
    <t>LPF - Nuffield</t>
  </si>
  <si>
    <t>Nuffield</t>
  </si>
  <si>
    <t xml:space="preserve">LPG </t>
  </si>
  <si>
    <t>LPG - Rotherfield Greys</t>
  </si>
  <si>
    <t>Rotherfield Greys</t>
  </si>
  <si>
    <t xml:space="preserve">LPH </t>
  </si>
  <si>
    <t>LPH - Rotherfield Peppard</t>
  </si>
  <si>
    <t>Rotherfield Peppard</t>
  </si>
  <si>
    <t xml:space="preserve">LPI </t>
  </si>
  <si>
    <t>LPI - Stoke Row</t>
  </si>
  <si>
    <t>Stoke Row</t>
  </si>
  <si>
    <t xml:space="preserve">LPJ </t>
  </si>
  <si>
    <t>LPJ - Woodcote</t>
  </si>
  <si>
    <t>Woodcote</t>
  </si>
  <si>
    <t xml:space="preserve">LQA </t>
  </si>
  <si>
    <t>LQA - Wheatley</t>
  </si>
  <si>
    <t xml:space="preserve">RAA </t>
  </si>
  <si>
    <t>RAA - Aston Tirrold</t>
  </si>
  <si>
    <t>Aston Tirrold</t>
  </si>
  <si>
    <t xml:space="preserve">RAB </t>
  </si>
  <si>
    <t>RAB - Aston Upthorpe</t>
  </si>
  <si>
    <t>Aston Upthorpe</t>
  </si>
  <si>
    <t xml:space="preserve">RAC1 </t>
  </si>
  <si>
    <t>RAC1 - Brightwell-Cum-Sotwell No.1 (Village)</t>
  </si>
  <si>
    <t>Brightwell-cum-Sotwell</t>
  </si>
  <si>
    <t>Brightwell cum Sotwell (Brightwell cum Sotwell Ward )</t>
  </si>
  <si>
    <t xml:space="preserve">RAC2 </t>
  </si>
  <si>
    <t>RAC2 - Brightwell-Cum-Sotwell No.2 (Shillingford)</t>
  </si>
  <si>
    <t>Shillingford Hill</t>
  </si>
  <si>
    <t xml:space="preserve">RAD1 </t>
  </si>
  <si>
    <t>RAD1 - Cholsey No. 1</t>
  </si>
  <si>
    <t>Cholsey</t>
  </si>
  <si>
    <t xml:space="preserve">RAD2 </t>
  </si>
  <si>
    <t>RAD2 - Cholsey No.2</t>
  </si>
  <si>
    <t xml:space="preserve">RAE </t>
  </si>
  <si>
    <t>RAE - East Hagbourne</t>
  </si>
  <si>
    <t>East Hagbourne</t>
  </si>
  <si>
    <t xml:space="preserve">RAF </t>
  </si>
  <si>
    <t>RAF - Moulsford</t>
  </si>
  <si>
    <t>Moulsford</t>
  </si>
  <si>
    <t xml:space="preserve">RAG </t>
  </si>
  <si>
    <t>RAG - North Moreton</t>
  </si>
  <si>
    <t>North Moreton</t>
  </si>
  <si>
    <t xml:space="preserve">RAH </t>
  </si>
  <si>
    <t>RAH - South Moreton</t>
  </si>
  <si>
    <t>South Moreton</t>
  </si>
  <si>
    <t xml:space="preserve">RAI </t>
  </si>
  <si>
    <t>RAI - West Hagbourne</t>
  </si>
  <si>
    <t>West Hagbourne</t>
  </si>
  <si>
    <t xml:space="preserve">RBA1 </t>
  </si>
  <si>
    <t>RBA1 - Didcot No.1 ( Ladygrove)</t>
  </si>
  <si>
    <t>Didcot</t>
  </si>
  <si>
    <t>Ladygrove</t>
  </si>
  <si>
    <t xml:space="preserve">RBA2 </t>
  </si>
  <si>
    <t>RBA2 - Didcot No.2 (Ladygrove)</t>
  </si>
  <si>
    <t xml:space="preserve">RBB </t>
  </si>
  <si>
    <t>RBB - Didcot No.3 (Millbrook)</t>
  </si>
  <si>
    <t>Millbrook</t>
  </si>
  <si>
    <t xml:space="preserve">RCA1 </t>
  </si>
  <si>
    <t>RCA1 - Didcot No.4 (Northbourne)</t>
  </si>
  <si>
    <t>Northbourne</t>
  </si>
  <si>
    <t xml:space="preserve">RCA2 </t>
  </si>
  <si>
    <t>RCA2 - Didcot No. 5 (Park)</t>
  </si>
  <si>
    <t>Park</t>
  </si>
  <si>
    <t xml:space="preserve">RCA3 </t>
  </si>
  <si>
    <t>RCA3 - Didcot No. 6 (Orchard)</t>
  </si>
  <si>
    <t>Orchard</t>
  </si>
  <si>
    <t xml:space="preserve">RDA1 </t>
  </si>
  <si>
    <t>RDA1 - Didcot No.7 (All Saints)</t>
  </si>
  <si>
    <t>All Saints</t>
  </si>
  <si>
    <t xml:space="preserve">RDA2 </t>
  </si>
  <si>
    <t>RDA2 - Didcot No.8 (All Saints)</t>
  </si>
  <si>
    <t xml:space="preserve">RDB </t>
  </si>
  <si>
    <t>RDB - Didcot No.9 (Northbourne)</t>
  </si>
  <si>
    <t xml:space="preserve">REA </t>
  </si>
  <si>
    <t>REA - Little Wittenham</t>
  </si>
  <si>
    <t>Little Wittenham</t>
  </si>
  <si>
    <t xml:space="preserve">REB </t>
  </si>
  <si>
    <t>REB - Long Wittenham</t>
  </si>
  <si>
    <t>Long Wittenham</t>
  </si>
  <si>
    <t xml:space="preserve">RFA1 </t>
  </si>
  <si>
    <t>RFA1 - Wallingford 1</t>
  </si>
  <si>
    <t xml:space="preserve">RFA2 </t>
  </si>
  <si>
    <t>RFA2 - Wallingford 2</t>
  </si>
  <si>
    <t>Vale of White Horse District Council</t>
  </si>
  <si>
    <t xml:space="preserve">SAA </t>
  </si>
  <si>
    <t>SAA - Blewbury</t>
  </si>
  <si>
    <t>Blewbury</t>
  </si>
  <si>
    <t xml:space="preserve">SAB1 </t>
  </si>
  <si>
    <t>SAB1 - Chilton 1</t>
  </si>
  <si>
    <t>Chilton</t>
  </si>
  <si>
    <t xml:space="preserve">SAB2 </t>
  </si>
  <si>
    <t>SAB2 - Chilton 2</t>
  </si>
  <si>
    <t xml:space="preserve">SAC1 </t>
  </si>
  <si>
    <t>SAC1 - Harwell No.1</t>
  </si>
  <si>
    <t>Harwell</t>
  </si>
  <si>
    <t xml:space="preserve">SAC2 </t>
  </si>
  <si>
    <t>SAC2 - Harwell No.2</t>
  </si>
  <si>
    <t xml:space="preserve">SAD </t>
  </si>
  <si>
    <t>SAD - Upton</t>
  </si>
  <si>
    <t>Upton</t>
  </si>
  <si>
    <t xml:space="preserve">SFA </t>
  </si>
  <si>
    <t>SFA - Drayton</t>
  </si>
  <si>
    <t>Drayton</t>
  </si>
  <si>
    <t xml:space="preserve">SFB </t>
  </si>
  <si>
    <t>SFB - Milton No.1 (village)</t>
  </si>
  <si>
    <t>Milton</t>
  </si>
  <si>
    <t>Village</t>
  </si>
  <si>
    <t xml:space="preserve">SGA </t>
  </si>
  <si>
    <t>SGA - Great Faringdon</t>
  </si>
  <si>
    <t>Great Faringdon</t>
  </si>
  <si>
    <t xml:space="preserve">SHA </t>
  </si>
  <si>
    <t>SHA - Grove 1 (North)</t>
  </si>
  <si>
    <t>Grove</t>
  </si>
  <si>
    <t>Grove North</t>
  </si>
  <si>
    <t xml:space="preserve">SIA </t>
  </si>
  <si>
    <t>SIA - Ardington</t>
  </si>
  <si>
    <t>Ardington</t>
  </si>
  <si>
    <t xml:space="preserve">SJA </t>
  </si>
  <si>
    <t>SJA - East Hendred</t>
  </si>
  <si>
    <t>East Hendred</t>
  </si>
  <si>
    <t xml:space="preserve">SJB </t>
  </si>
  <si>
    <t>SJB - Harwell No. 3</t>
  </si>
  <si>
    <t>Harwell Oxford Campus</t>
  </si>
  <si>
    <t xml:space="preserve">SJC </t>
  </si>
  <si>
    <t>SJC - Lockinge</t>
  </si>
  <si>
    <t>Lockinge</t>
  </si>
  <si>
    <t xml:space="preserve">SJD </t>
  </si>
  <si>
    <t>SJD - Milton No.2 (Heights)</t>
  </si>
  <si>
    <t>Heights</t>
  </si>
  <si>
    <t xml:space="preserve">SJE </t>
  </si>
  <si>
    <t>SJE - West Hendred</t>
  </si>
  <si>
    <t>West Hendred</t>
  </si>
  <si>
    <t xml:space="preserve">SKA </t>
  </si>
  <si>
    <t>SKA - Charney Bassett</t>
  </si>
  <si>
    <t>Charney Bassett</t>
  </si>
  <si>
    <t xml:space="preserve">SKB </t>
  </si>
  <si>
    <t>SKB - Frilford</t>
  </si>
  <si>
    <t>Frilford</t>
  </si>
  <si>
    <t xml:space="preserve">SKC </t>
  </si>
  <si>
    <t>SKC - Garford</t>
  </si>
  <si>
    <t>Garford</t>
  </si>
  <si>
    <t xml:space="preserve">SKD </t>
  </si>
  <si>
    <t>SKD - Goosey</t>
  </si>
  <si>
    <t>Goosey</t>
  </si>
  <si>
    <t xml:space="preserve">SKE </t>
  </si>
  <si>
    <t>SKE - Kingston Bagpuize with Southmoor</t>
  </si>
  <si>
    <t>Kingston Bagpuize with Southmoor</t>
  </si>
  <si>
    <t xml:space="preserve">SKF </t>
  </si>
  <si>
    <t>SKF - Lyford</t>
  </si>
  <si>
    <t>Lyford</t>
  </si>
  <si>
    <t xml:space="preserve">SLA </t>
  </si>
  <si>
    <t>SLA - Marcham</t>
  </si>
  <si>
    <t>Marcham</t>
  </si>
  <si>
    <t xml:space="preserve">SLB </t>
  </si>
  <si>
    <t>SLB - St Helen Without No.2 (Shippon)</t>
  </si>
  <si>
    <t>St Helen Without</t>
  </si>
  <si>
    <t>Shippon</t>
  </si>
  <si>
    <t xml:space="preserve">SMA </t>
  </si>
  <si>
    <t>SMA - Childrey</t>
  </si>
  <si>
    <t>Childrey</t>
  </si>
  <si>
    <t xml:space="preserve">SMB </t>
  </si>
  <si>
    <t>SMB - East Challow</t>
  </si>
  <si>
    <t>East Challow</t>
  </si>
  <si>
    <t xml:space="preserve">SMC </t>
  </si>
  <si>
    <t>SMC - Kingston Lisle</t>
  </si>
  <si>
    <t>Kingston Lisle</t>
  </si>
  <si>
    <t xml:space="preserve">SMD </t>
  </si>
  <si>
    <t>SMD - Letcombe Bassett</t>
  </si>
  <si>
    <t>Letcombe Bassett</t>
  </si>
  <si>
    <t xml:space="preserve">SME </t>
  </si>
  <si>
    <t>SME - Letcombe Regis</t>
  </si>
  <si>
    <t>Letcombe Regis</t>
  </si>
  <si>
    <t xml:space="preserve">SMF </t>
  </si>
  <si>
    <t>SMF - Sparsholt</t>
  </si>
  <si>
    <t>Sparsholt</t>
  </si>
  <si>
    <t xml:space="preserve">SMG </t>
  </si>
  <si>
    <t>SMG - West Challow</t>
  </si>
  <si>
    <t>West Challow</t>
  </si>
  <si>
    <t xml:space="preserve">SOA </t>
  </si>
  <si>
    <t>SOA - Baulking</t>
  </si>
  <si>
    <t>Baulking</t>
  </si>
  <si>
    <t xml:space="preserve">SOB </t>
  </si>
  <si>
    <t>SOB - Hatford</t>
  </si>
  <si>
    <t>Hatford</t>
  </si>
  <si>
    <t xml:space="preserve">SOC </t>
  </si>
  <si>
    <t>SOC - Shellingford</t>
  </si>
  <si>
    <t>Shellingford</t>
  </si>
  <si>
    <t xml:space="preserve">SOD </t>
  </si>
  <si>
    <t>SOD - Stanford-In-the-Vale</t>
  </si>
  <si>
    <t>Stanford-in-the-Vale</t>
  </si>
  <si>
    <t xml:space="preserve">SOE </t>
  </si>
  <si>
    <t>SOE - Uffington</t>
  </si>
  <si>
    <t>Uffington</t>
  </si>
  <si>
    <t xml:space="preserve">SOF </t>
  </si>
  <si>
    <t>SOF - Woolstone</t>
  </si>
  <si>
    <t>Woolstone</t>
  </si>
  <si>
    <t xml:space="preserve">SPA </t>
  </si>
  <si>
    <t>SPA - Denchworth</t>
  </si>
  <si>
    <t>Denchworth</t>
  </si>
  <si>
    <t xml:space="preserve">SPB </t>
  </si>
  <si>
    <t>SPB - East Hanney</t>
  </si>
  <si>
    <t>East Hanney</t>
  </si>
  <si>
    <t xml:space="preserve">SPC </t>
  </si>
  <si>
    <t>SPC - Steventon</t>
  </si>
  <si>
    <t>Steventon</t>
  </si>
  <si>
    <t xml:space="preserve">SPD </t>
  </si>
  <si>
    <t>SPD - West Hanney</t>
  </si>
  <si>
    <t>West Hanney</t>
  </si>
  <si>
    <t xml:space="preserve">SQA </t>
  </si>
  <si>
    <t>SQA - Appleford-on-Thames</t>
  </si>
  <si>
    <t>Appleford-on-Thames</t>
  </si>
  <si>
    <t xml:space="preserve">SQB </t>
  </si>
  <si>
    <t>SQB - Sutton Courtenay</t>
  </si>
  <si>
    <t>Sutton Courtenay</t>
  </si>
  <si>
    <t xml:space="preserve">SRA </t>
  </si>
  <si>
    <t>SRA - Buckland</t>
  </si>
  <si>
    <t>Buckland</t>
  </si>
  <si>
    <t xml:space="preserve">SRB </t>
  </si>
  <si>
    <t>SRB - Fyfield and Tubney</t>
  </si>
  <si>
    <t>Fyfield and Tubney</t>
  </si>
  <si>
    <t xml:space="preserve">SRC </t>
  </si>
  <si>
    <t>SRC - Hinton Waldrist</t>
  </si>
  <si>
    <t>Hinton Waldrist</t>
  </si>
  <si>
    <t xml:space="preserve">SRD </t>
  </si>
  <si>
    <t>SRD - Littleworth</t>
  </si>
  <si>
    <t>Littleworth</t>
  </si>
  <si>
    <t xml:space="preserve">SRE </t>
  </si>
  <si>
    <t>SRE - Longworth</t>
  </si>
  <si>
    <t>Longworth</t>
  </si>
  <si>
    <t xml:space="preserve">SRF </t>
  </si>
  <si>
    <t>SRF - Pusey</t>
  </si>
  <si>
    <t>Pusey</t>
  </si>
  <si>
    <t xml:space="preserve">SSA </t>
  </si>
  <si>
    <t>SSA - Grove 2 (Grove Brook)</t>
  </si>
  <si>
    <t>Grove Brook</t>
  </si>
  <si>
    <t xml:space="preserve">SSB1 </t>
  </si>
  <si>
    <t>SSB1 - Wantage No. 1 (Segsbury)</t>
  </si>
  <si>
    <t>Wantage</t>
  </si>
  <si>
    <t>Segsbury</t>
  </si>
  <si>
    <t xml:space="preserve">SSB2 </t>
  </si>
  <si>
    <t>SSB2 - Wantage No. 2 (Segsbury)</t>
  </si>
  <si>
    <t xml:space="preserve">SSC1 </t>
  </si>
  <si>
    <t>SSC1 - Wantage No. 3 (Charlton)</t>
  </si>
  <si>
    <t>Wantage Charlton</t>
  </si>
  <si>
    <t xml:space="preserve">SSC2 </t>
  </si>
  <si>
    <t>SSC2 - Wantage No. 4 (Charlton)</t>
  </si>
  <si>
    <t xml:space="preserve">SSC3 </t>
  </si>
  <si>
    <t>SSC3 - Wantage No. 5 (Charlton)</t>
  </si>
  <si>
    <t xml:space="preserve">STA </t>
  </si>
  <si>
    <t>STA - Ashbury</t>
  </si>
  <si>
    <t>Ashbury</t>
  </si>
  <si>
    <t xml:space="preserve">STB </t>
  </si>
  <si>
    <t>STB - Bourton</t>
  </si>
  <si>
    <t>Bourton</t>
  </si>
  <si>
    <t xml:space="preserve">STC </t>
  </si>
  <si>
    <t>STC - Buscot</t>
  </si>
  <si>
    <t>Buscot</t>
  </si>
  <si>
    <t xml:space="preserve">STD </t>
  </si>
  <si>
    <t>STD - Coleshill</t>
  </si>
  <si>
    <t>Coleshill</t>
  </si>
  <si>
    <t xml:space="preserve">STE </t>
  </si>
  <si>
    <t>STE - Compton Beauchamp</t>
  </si>
  <si>
    <t>Compton Beauchamp</t>
  </si>
  <si>
    <t xml:space="preserve">STF </t>
  </si>
  <si>
    <t>STF - Eaton Hastings</t>
  </si>
  <si>
    <t>Eaton Hastings</t>
  </si>
  <si>
    <t xml:space="preserve">STG </t>
  </si>
  <si>
    <t>STG - Fernham</t>
  </si>
  <si>
    <t>Fernham</t>
  </si>
  <si>
    <t xml:space="preserve">STH </t>
  </si>
  <si>
    <t>STH - Great Coxwell</t>
  </si>
  <si>
    <t>Great Coxwell</t>
  </si>
  <si>
    <t xml:space="preserve">STI </t>
  </si>
  <si>
    <t>STI - Little Coxwell</t>
  </si>
  <si>
    <t>Little Coxwell</t>
  </si>
  <si>
    <t xml:space="preserve">STJ </t>
  </si>
  <si>
    <t>STJ - Longcot</t>
  </si>
  <si>
    <t>Longcot</t>
  </si>
  <si>
    <t xml:space="preserve">STK </t>
  </si>
  <si>
    <t>STK - Shrivenham</t>
  </si>
  <si>
    <t xml:space="preserve">STL </t>
  </si>
  <si>
    <t>STL - Watchfield</t>
  </si>
  <si>
    <t>Watchfield</t>
  </si>
  <si>
    <t xml:space="preserve">XAA1 </t>
  </si>
  <si>
    <t>XAA1 - Abingdon 1</t>
  </si>
  <si>
    <t>Abingdon-on-Thames</t>
  </si>
  <si>
    <t>Caldecott</t>
  </si>
  <si>
    <t xml:space="preserve">XAA2 </t>
  </si>
  <si>
    <t>XAA2 - Abingdon 2</t>
  </si>
  <si>
    <t xml:space="preserve">XAA3 </t>
  </si>
  <si>
    <t>XAA3 - Abingdon 3</t>
  </si>
  <si>
    <t xml:space="preserve">XAB1 </t>
  </si>
  <si>
    <t>XAB1 - Abingdon 4</t>
  </si>
  <si>
    <t>Fitzharris Ock</t>
  </si>
  <si>
    <t xml:space="preserve">XAB2 </t>
  </si>
  <si>
    <t>XAB2 - Abingdon 5</t>
  </si>
  <si>
    <t xml:space="preserve">XAB3 </t>
  </si>
  <si>
    <t>XAB3 - Abingdon 6</t>
  </si>
  <si>
    <t>Fitzharris Wildmoor</t>
  </si>
  <si>
    <t xml:space="preserve">XAC1 </t>
  </si>
  <si>
    <t>XAC1 - Abingdon 7</t>
  </si>
  <si>
    <t>Abbey</t>
  </si>
  <si>
    <t xml:space="preserve">XAC2 </t>
  </si>
  <si>
    <t>XAC2 - Abingdon 8</t>
  </si>
  <si>
    <t>Northcourt</t>
  </si>
  <si>
    <t xml:space="preserve">XAC3 </t>
  </si>
  <si>
    <t>XAC3 - Abingdon 9</t>
  </si>
  <si>
    <t xml:space="preserve">XAD1 </t>
  </si>
  <si>
    <t>XAD1 - Abingdon 10</t>
  </si>
  <si>
    <t>Peachcroft</t>
  </si>
  <si>
    <t xml:space="preserve">XAD2 </t>
  </si>
  <si>
    <t>XAD2 - Abingdon 11</t>
  </si>
  <si>
    <t xml:space="preserve">XAE1 </t>
  </si>
  <si>
    <t>XAE1 - Abingdon 12</t>
  </si>
  <si>
    <t>Dunmore</t>
  </si>
  <si>
    <t xml:space="preserve">XAE2 </t>
  </si>
  <si>
    <t>XAE2 - Abingdon 13</t>
  </si>
  <si>
    <t xml:space="preserve">XAE3 </t>
  </si>
  <si>
    <t>XAE3 - Abingdon 14</t>
  </si>
  <si>
    <t xml:space="preserve">XBA </t>
  </si>
  <si>
    <t>XBA - North Hinksey</t>
  </si>
  <si>
    <t xml:space="preserve">XBB1 </t>
  </si>
  <si>
    <t>XBB1 - South Hinksey (Hinksey Hill)</t>
  </si>
  <si>
    <t>South Hinksey</t>
  </si>
  <si>
    <t>Hinksey Hill</t>
  </si>
  <si>
    <t xml:space="preserve">XBB2 </t>
  </si>
  <si>
    <t>XBB2 - South Hinksey (Village)</t>
  </si>
  <si>
    <t xml:space="preserve">XBC </t>
  </si>
  <si>
    <t>XBC - Sunningwell</t>
  </si>
  <si>
    <t>Sunningwell</t>
  </si>
  <si>
    <t xml:space="preserve">XBD </t>
  </si>
  <si>
    <t>XBD - Wytham</t>
  </si>
  <si>
    <t>Wytham</t>
  </si>
  <si>
    <t xml:space="preserve">XCA1 </t>
  </si>
  <si>
    <t>XCA1 - Cumnor (Farmoor)</t>
  </si>
  <si>
    <t>Cumnor</t>
  </si>
  <si>
    <t>Farmoor</t>
  </si>
  <si>
    <t xml:space="preserve">XCA2 </t>
  </si>
  <si>
    <t>XCA2 - Cumnor (Dean Court)</t>
  </si>
  <si>
    <t>Dean Court</t>
  </si>
  <si>
    <t xml:space="preserve">XCA3 </t>
  </si>
  <si>
    <t>XCA3 - Cumnor (Cumnor Village)</t>
  </si>
  <si>
    <t>Cumnor Village</t>
  </si>
  <si>
    <t xml:space="preserve">XCA4 </t>
  </si>
  <si>
    <t>XCA4 - Cumnor (Cumnor Hill)</t>
  </si>
  <si>
    <t>Cumnor Hill</t>
  </si>
  <si>
    <t xml:space="preserve">XDA1 </t>
  </si>
  <si>
    <t>XDA1 - Kennington No.1</t>
  </si>
  <si>
    <t>Kennington</t>
  </si>
  <si>
    <t xml:space="preserve">XDA2 </t>
  </si>
  <si>
    <t>XDA2 - Kennington No.2</t>
  </si>
  <si>
    <t xml:space="preserve">XDB </t>
  </si>
  <si>
    <t>XDB - Radley No.1</t>
  </si>
  <si>
    <t>Radley</t>
  </si>
  <si>
    <t xml:space="preserve">XDE </t>
  </si>
  <si>
    <t>XDE - Radley No.2</t>
  </si>
  <si>
    <t xml:space="preserve">XEA </t>
  </si>
  <si>
    <t>XEA - Appleton with Eaton</t>
  </si>
  <si>
    <t>Appleton with Eaton</t>
  </si>
  <si>
    <t xml:space="preserve">XEB </t>
  </si>
  <si>
    <t>XEB - Besselsleigh</t>
  </si>
  <si>
    <t>Besselsleigh</t>
  </si>
  <si>
    <t xml:space="preserve">XFA </t>
  </si>
  <si>
    <t>XFA - Wootton</t>
  </si>
  <si>
    <t xml:space="preserve">XFC </t>
  </si>
  <si>
    <t>XFC - St. Helen Without No.1 (Dry Sandford)</t>
  </si>
  <si>
    <t>Dry Sandford</t>
  </si>
  <si>
    <t>Oxford City Council</t>
  </si>
  <si>
    <t>AA</t>
  </si>
  <si>
    <t>AB</t>
  </si>
  <si>
    <t>AC</t>
  </si>
  <si>
    <t>AD</t>
  </si>
  <si>
    <t>BA</t>
  </si>
  <si>
    <t>BB</t>
  </si>
  <si>
    <t>BC</t>
  </si>
  <si>
    <t>BD</t>
  </si>
  <si>
    <t>BE</t>
  </si>
  <si>
    <t>CA</t>
  </si>
  <si>
    <t>CB</t>
  </si>
  <si>
    <t>CC</t>
  </si>
  <si>
    <t>CD</t>
  </si>
  <si>
    <t>DA</t>
  </si>
  <si>
    <t>DB</t>
  </si>
  <si>
    <t>DC</t>
  </si>
  <si>
    <t>DD</t>
  </si>
  <si>
    <t>EA</t>
  </si>
  <si>
    <t>EB</t>
  </si>
  <si>
    <t>EC</t>
  </si>
  <si>
    <t>FA</t>
  </si>
  <si>
    <t>FB</t>
  </si>
  <si>
    <t>FC</t>
  </si>
  <si>
    <t>FD</t>
  </si>
  <si>
    <t>GA</t>
  </si>
  <si>
    <t>GB</t>
  </si>
  <si>
    <t>GC</t>
  </si>
  <si>
    <t>HA</t>
  </si>
  <si>
    <t>HB</t>
  </si>
  <si>
    <t>HC</t>
  </si>
  <si>
    <t>JA</t>
  </si>
  <si>
    <t>JB</t>
  </si>
  <si>
    <t>KA</t>
  </si>
  <si>
    <t>KB</t>
  </si>
  <si>
    <t>LA</t>
  </si>
  <si>
    <t>LB</t>
  </si>
  <si>
    <t>LC</t>
  </si>
  <si>
    <t>LD</t>
  </si>
  <si>
    <t>MA</t>
  </si>
  <si>
    <t>MB</t>
  </si>
  <si>
    <t>MC</t>
  </si>
  <si>
    <t>MD</t>
  </si>
  <si>
    <t>NA</t>
  </si>
  <si>
    <t>Littlemore</t>
  </si>
  <si>
    <t>NB</t>
  </si>
  <si>
    <t>NC</t>
  </si>
  <si>
    <t>ND</t>
  </si>
  <si>
    <t>NE</t>
  </si>
  <si>
    <t>Sandy Lane West</t>
  </si>
  <si>
    <t>OA</t>
  </si>
  <si>
    <t>Blackbird Leys</t>
  </si>
  <si>
    <t>Greater Leys</t>
  </si>
  <si>
    <t>OB</t>
  </si>
  <si>
    <t>PA</t>
  </si>
  <si>
    <t>PB</t>
  </si>
  <si>
    <t>PC</t>
  </si>
  <si>
    <t>PD</t>
  </si>
  <si>
    <t>QA</t>
  </si>
  <si>
    <t>QB</t>
  </si>
  <si>
    <t>QC</t>
  </si>
  <si>
    <t>Bodley Road</t>
  </si>
  <si>
    <t>RA</t>
  </si>
  <si>
    <t>RB</t>
  </si>
  <si>
    <t>RC</t>
  </si>
  <si>
    <t>RD</t>
  </si>
  <si>
    <t>SA</t>
  </si>
  <si>
    <t>SB</t>
  </si>
  <si>
    <t>SC</t>
  </si>
  <si>
    <t>TA</t>
  </si>
  <si>
    <t>TB</t>
  </si>
  <si>
    <t>TC</t>
  </si>
  <si>
    <t>TD</t>
  </si>
  <si>
    <t>Risinghurst and Sandhills</t>
  </si>
  <si>
    <t>Wood Farm</t>
  </si>
  <si>
    <t>UA</t>
  </si>
  <si>
    <t>UB</t>
  </si>
  <si>
    <t>UC</t>
  </si>
  <si>
    <t>Risinghurst North</t>
  </si>
  <si>
    <t>UD</t>
  </si>
  <si>
    <t>Risinghurst South</t>
  </si>
  <si>
    <t>UE</t>
  </si>
  <si>
    <t>VA</t>
  </si>
  <si>
    <t>VB</t>
  </si>
  <si>
    <t>VC</t>
  </si>
  <si>
    <t>VD</t>
  </si>
  <si>
    <t>Sandhills</t>
  </si>
  <si>
    <t>WA</t>
  </si>
  <si>
    <t>WB</t>
  </si>
  <si>
    <t>WC</t>
  </si>
  <si>
    <t>WD</t>
  </si>
  <si>
    <t>XA</t>
  </si>
  <si>
    <t>XB</t>
  </si>
  <si>
    <t>XC</t>
  </si>
  <si>
    <t>XD</t>
  </si>
  <si>
    <t>XE</t>
  </si>
  <si>
    <t>YA</t>
  </si>
  <si>
    <t>Old Marston</t>
  </si>
  <si>
    <t>YB</t>
  </si>
  <si>
    <t>YC</t>
  </si>
  <si>
    <t>Cherwell District Council</t>
  </si>
  <si>
    <t xml:space="preserve">CAA1 </t>
  </si>
  <si>
    <t>CAA1 - Adderbury</t>
  </si>
  <si>
    <t>Adderbury Parish Council</t>
  </si>
  <si>
    <t xml:space="preserve">CAB1 </t>
  </si>
  <si>
    <t>CAB1 - Ambrosden</t>
  </si>
  <si>
    <t>Ambrosden Parish Council</t>
  </si>
  <si>
    <t xml:space="preserve">CAB2 </t>
  </si>
  <si>
    <t>CAB2 - Ambrosden No 2</t>
  </si>
  <si>
    <t xml:space="preserve">CAC1 </t>
  </si>
  <si>
    <t>CAC1 - Ardley with Fewcott</t>
  </si>
  <si>
    <t>Ardley with Fewcott Parish Council</t>
  </si>
  <si>
    <t xml:space="preserve">CAD1 </t>
  </si>
  <si>
    <t>CAD1 - Arncott</t>
  </si>
  <si>
    <t>Arncott Parish Council</t>
  </si>
  <si>
    <t xml:space="preserve">CAE1 </t>
  </si>
  <si>
    <t>CAE1 - Banbury Calthorpe &amp; Easington No 1</t>
  </si>
  <si>
    <t>Banbury Town Council</t>
  </si>
  <si>
    <t>Banbury Town Council - Calthorpe South Ward</t>
  </si>
  <si>
    <t xml:space="preserve">CAF1 </t>
  </si>
  <si>
    <t>CAF1 - Banbury Calthorpe &amp; Easington No 2</t>
  </si>
  <si>
    <t xml:space="preserve">CAF2 </t>
  </si>
  <si>
    <t>CAF2 - Banbury Calthorpe &amp; Easington No 3</t>
  </si>
  <si>
    <t xml:space="preserve">CAG1 </t>
  </si>
  <si>
    <t>CAG1 - Banbury Calthorpe &amp; Easington No 4</t>
  </si>
  <si>
    <t>Banbury Town Council - Easington South Ward</t>
  </si>
  <si>
    <t xml:space="preserve">CAI1 </t>
  </si>
  <si>
    <t>CAI1 - Banbury Calthorpe &amp; Easington No 5</t>
  </si>
  <si>
    <t>Banbury Town Council - Easington North Ward</t>
  </si>
  <si>
    <t xml:space="preserve">CAK1 </t>
  </si>
  <si>
    <t>CAK1 - Banbury Calthorpe &amp; Easington No 6</t>
  </si>
  <si>
    <t xml:space="preserve">CAL1 </t>
  </si>
  <si>
    <t>CAL1 - Banbury Cross &amp; Neithrop No 1</t>
  </si>
  <si>
    <t>Banbury Town Council - Neithrop South Ward</t>
  </si>
  <si>
    <t xml:space="preserve">CAM1 </t>
  </si>
  <si>
    <t>CAM1 - Banbury Cross &amp; Neithrop No 2</t>
  </si>
  <si>
    <t>Banbury Town Council - Town Centre Ward</t>
  </si>
  <si>
    <t xml:space="preserve">CAN1 </t>
  </si>
  <si>
    <t>CAN1 - Banbury Cross &amp; Neithrop No 3</t>
  </si>
  <si>
    <t xml:space="preserve">CAO1 </t>
  </si>
  <si>
    <t>CAO1 - Banbury Cross &amp; Neithrop No 4</t>
  </si>
  <si>
    <t xml:space="preserve">CAP1 </t>
  </si>
  <si>
    <t>CAP1 - Banbury Cross &amp; Neithrop No 5</t>
  </si>
  <si>
    <t xml:space="preserve">CAQ1 </t>
  </si>
  <si>
    <t>CAQ1 - Banbury Cross &amp; Neithrop No 6</t>
  </si>
  <si>
    <t xml:space="preserve">CAR1 </t>
  </si>
  <si>
    <t>CAR1 - Banbury Cross &amp; Neithrop No 7</t>
  </si>
  <si>
    <t xml:space="preserve">CAS1 </t>
  </si>
  <si>
    <t>CAS1 - Banbury Cross &amp; Neithrop No 8</t>
  </si>
  <si>
    <t>Banbury Town Council - Neithrop North Ward</t>
  </si>
  <si>
    <t xml:space="preserve">CAT1 </t>
  </si>
  <si>
    <t>CAT1 - Banbury Cross &amp; Neithrop No 9</t>
  </si>
  <si>
    <t>Banbury Town Council - Park Road Ward</t>
  </si>
  <si>
    <t xml:space="preserve">CAU1 </t>
  </si>
  <si>
    <t>CAU1 - Banbury Cross &amp; Neithrop No 10</t>
  </si>
  <si>
    <t xml:space="preserve">CAV1 </t>
  </si>
  <si>
    <t>CAV1 - Banbury Grimsbury &amp; Hightown No 1</t>
  </si>
  <si>
    <t>Banbury Town Council - Calthorpe North Ward</t>
  </si>
  <si>
    <t xml:space="preserve">CAW1 </t>
  </si>
  <si>
    <t>CAW1 - Banbury Grimsbury &amp; Hightown No 2</t>
  </si>
  <si>
    <t xml:space="preserve">CBA1 </t>
  </si>
  <si>
    <t>CBA1 - Banbury Grimsbury &amp; Hightown No 3</t>
  </si>
  <si>
    <t>Banbury Town Council - Grimsbury Ward</t>
  </si>
  <si>
    <t xml:space="preserve">CBB1 </t>
  </si>
  <si>
    <t>CBB1 - Banbury Grimsbury &amp; Hightown No 4</t>
  </si>
  <si>
    <t xml:space="preserve">CBC1 </t>
  </si>
  <si>
    <t>CBC1 - Banbury Grimsbury &amp; Hightown No 5</t>
  </si>
  <si>
    <t xml:space="preserve">CBE1 </t>
  </si>
  <si>
    <t>CBE1 - Banbury Hardwick No 1</t>
  </si>
  <si>
    <t>Banbury Town Council - Hardwick West Ward</t>
  </si>
  <si>
    <t xml:space="preserve">CBF1 </t>
  </si>
  <si>
    <t>CBF1 - Banbury Hardwick No 2</t>
  </si>
  <si>
    <t xml:space="preserve">CBG1 </t>
  </si>
  <si>
    <t>CBG1 - Banbury Hardwick No 3</t>
  </si>
  <si>
    <t xml:space="preserve">CBG2 </t>
  </si>
  <si>
    <t>CBG2 - Banbury Hardwick No 4</t>
  </si>
  <si>
    <t xml:space="preserve">CBH1 </t>
  </si>
  <si>
    <t>CBH1 - Banbury Hardwick No 5</t>
  </si>
  <si>
    <t>Banbury Town Council - Hardwick East Ward</t>
  </si>
  <si>
    <t xml:space="preserve">CBI1 </t>
  </si>
  <si>
    <t>CBI1 - Banbury Ruscote No 1</t>
  </si>
  <si>
    <t>Banbury Town Council - Ruscote Ward</t>
  </si>
  <si>
    <t xml:space="preserve">CBJ1 </t>
  </si>
  <si>
    <t>CBJ1 - Banbury Ruscote No 2</t>
  </si>
  <si>
    <t xml:space="preserve">CBK1 </t>
  </si>
  <si>
    <t>CBK1 - Banbury Ruscote No 3</t>
  </si>
  <si>
    <t xml:space="preserve">CBL1 </t>
  </si>
  <si>
    <t>CBL1 - Banbury Ruscote No. 4</t>
  </si>
  <si>
    <t xml:space="preserve">CBM1 </t>
  </si>
  <si>
    <t>CBM1 - Barford St. John &amp; St. Michael</t>
  </si>
  <si>
    <t>Barford St John and St Michael Parish Council</t>
  </si>
  <si>
    <t xml:space="preserve">CBN1 </t>
  </si>
  <si>
    <t>CBN1 - Bicester East No 1</t>
  </si>
  <si>
    <t>Bicester Town Council</t>
  </si>
  <si>
    <t>Bicester Town Council - East Ward</t>
  </si>
  <si>
    <t xml:space="preserve">CBO1 </t>
  </si>
  <si>
    <t>CBO1 - Bicester East No 2</t>
  </si>
  <si>
    <t xml:space="preserve">CBP1 </t>
  </si>
  <si>
    <t>CBP1 - Bicester East No 3</t>
  </si>
  <si>
    <t xml:space="preserve">CBQ1 </t>
  </si>
  <si>
    <t>CBQ1 - Bicester East No 4</t>
  </si>
  <si>
    <t xml:space="preserve">CBR1 </t>
  </si>
  <si>
    <t>CBR1 - Bicester North &amp; Caversfield No 1</t>
  </si>
  <si>
    <t>Bicester Town Council - North Ward</t>
  </si>
  <si>
    <t xml:space="preserve">CBS1 </t>
  </si>
  <si>
    <t>CBS1 - Bicester North &amp; Caversfield No 2</t>
  </si>
  <si>
    <t xml:space="preserve">CBT1 </t>
  </si>
  <si>
    <t>CBT1 - Bicester North &amp; Caversfield No 3</t>
  </si>
  <si>
    <t xml:space="preserve">CBU1 </t>
  </si>
  <si>
    <t>CBU1 - Bicester North &amp; Caversfield No 4</t>
  </si>
  <si>
    <t xml:space="preserve">CBV1 </t>
  </si>
  <si>
    <t>CBV1 - Bicester North &amp; Caversfield No 5</t>
  </si>
  <si>
    <t xml:space="preserve">CBW1 </t>
  </si>
  <si>
    <t>CBW1 - Bicester South &amp; Ambrosden No 1</t>
  </si>
  <si>
    <t>Bicester Town Council - South Ward</t>
  </si>
  <si>
    <t xml:space="preserve">CBX1 </t>
  </si>
  <si>
    <t>CBX1 - Bicester South &amp; Ambrosden No 2</t>
  </si>
  <si>
    <t xml:space="preserve">CBY1 </t>
  </si>
  <si>
    <t>CBY1 - Bicester South &amp; Ambrosden No 3</t>
  </si>
  <si>
    <t xml:space="preserve">CCA1 </t>
  </si>
  <si>
    <t>CCA1 - Bicester South &amp; Ambrosden No 4</t>
  </si>
  <si>
    <t xml:space="preserve">CCB1 </t>
  </si>
  <si>
    <t>CCB1 - Bicester South &amp; Ambrosden No 5</t>
  </si>
  <si>
    <t xml:space="preserve">CCC1 </t>
  </si>
  <si>
    <t>CCC1 - Bicester South &amp; Ambrosden No 6</t>
  </si>
  <si>
    <t xml:space="preserve">CCF1 </t>
  </si>
  <si>
    <t>CCF1 - Bicester West No 1</t>
  </si>
  <si>
    <t>Bicester Town Council - West Ward</t>
  </si>
  <si>
    <t xml:space="preserve">CCG1 </t>
  </si>
  <si>
    <t>CCG1 - Bicester West No 2</t>
  </si>
  <si>
    <t xml:space="preserve">CCH1 </t>
  </si>
  <si>
    <t>CCH1 - Bicester West No 3</t>
  </si>
  <si>
    <t xml:space="preserve">CCI1 </t>
  </si>
  <si>
    <t>CCI1 - Bicester West No 4</t>
  </si>
  <si>
    <t xml:space="preserve">CCJ1 </t>
  </si>
  <si>
    <t>CCJ1 - Blackthorn</t>
  </si>
  <si>
    <t>Blackthorn Parish Council</t>
  </si>
  <si>
    <t xml:space="preserve">CCK1 </t>
  </si>
  <si>
    <t>CCK1 - Bloxham</t>
  </si>
  <si>
    <t>Bloxham Parish Council</t>
  </si>
  <si>
    <t xml:space="preserve">CCL1 </t>
  </si>
  <si>
    <t>CCL1 - Bodicote No 1</t>
  </si>
  <si>
    <t>Bodicote Parish Council</t>
  </si>
  <si>
    <t xml:space="preserve">CCL2 </t>
  </si>
  <si>
    <t>CCL2 - Bodicote No 2</t>
  </si>
  <si>
    <t xml:space="preserve">CCM1 </t>
  </si>
  <si>
    <t>CCM1 - Bourton</t>
  </si>
  <si>
    <t>Bourton Parish Council</t>
  </si>
  <si>
    <t xml:space="preserve">CCN1 </t>
  </si>
  <si>
    <t>CCN1 - Broughton</t>
  </si>
  <si>
    <t>Broughton Parish Council</t>
  </si>
  <si>
    <t xml:space="preserve">CCO1 </t>
  </si>
  <si>
    <t>CCO1 - Bucknell</t>
  </si>
  <si>
    <t>Bucknell Parish Council</t>
  </si>
  <si>
    <t xml:space="preserve">CCP1 </t>
  </si>
  <si>
    <t>CCP1 - Caversfield</t>
  </si>
  <si>
    <t>Caversfield Parish Council</t>
  </si>
  <si>
    <t xml:space="preserve">CCQ1 </t>
  </si>
  <si>
    <t>CCQ1 - Chesterton</t>
  </si>
  <si>
    <t>Chesterton Parish Council</t>
  </si>
  <si>
    <t xml:space="preserve">CCR1 </t>
  </si>
  <si>
    <t>CCR1 - Claydon with Clattercot</t>
  </si>
  <si>
    <t>Claydon with Clattercot Parish Council</t>
  </si>
  <si>
    <t xml:space="preserve">CCS1 </t>
  </si>
  <si>
    <t>CCS1 - Cottisford</t>
  </si>
  <si>
    <t>Cottisford Parish Meeting</t>
  </si>
  <si>
    <t xml:space="preserve">CCT1 </t>
  </si>
  <si>
    <t>CCT1 - Cropredy</t>
  </si>
  <si>
    <t>Cropredy Parish Council</t>
  </si>
  <si>
    <t xml:space="preserve">CCU1 </t>
  </si>
  <si>
    <t>CCU1 - Deddington Village</t>
  </si>
  <si>
    <t>Deddington Parish Council</t>
  </si>
  <si>
    <t xml:space="preserve">CCV1 </t>
  </si>
  <si>
    <t>CCV1 - Deddington - Clifton</t>
  </si>
  <si>
    <t xml:space="preserve">CCW1 </t>
  </si>
  <si>
    <t>CCW1 - Deddington - Hempton</t>
  </si>
  <si>
    <t xml:space="preserve">CCX1 </t>
  </si>
  <si>
    <t>CCX1 - Drayton</t>
  </si>
  <si>
    <t>Drayton Parish Council</t>
  </si>
  <si>
    <t xml:space="preserve">CCY1 </t>
  </si>
  <si>
    <t>CCY1 - Duns Tew</t>
  </si>
  <si>
    <t>Duns Tew Parish Council</t>
  </si>
  <si>
    <t xml:space="preserve">CCZ1 </t>
  </si>
  <si>
    <t>CCZ1 - Epwell</t>
  </si>
  <si>
    <t>Epwell Parish Council</t>
  </si>
  <si>
    <t xml:space="preserve">CDA1 </t>
  </si>
  <si>
    <t>CDA1 - Finmere</t>
  </si>
  <si>
    <t>Finmere Parish Council</t>
  </si>
  <si>
    <t xml:space="preserve">CDB1 </t>
  </si>
  <si>
    <t>CDB1 - Fringford</t>
  </si>
  <si>
    <t>Fringford Parish Council</t>
  </si>
  <si>
    <t xml:space="preserve">CDC1 </t>
  </si>
  <si>
    <t>CDC1 - Fritwell</t>
  </si>
  <si>
    <t>Fritwell Parish Council</t>
  </si>
  <si>
    <t xml:space="preserve">CDD1 </t>
  </si>
  <si>
    <t>CDD1 - Godington</t>
  </si>
  <si>
    <t>Godington Parish Meeting</t>
  </si>
  <si>
    <t xml:space="preserve">CDE1 </t>
  </si>
  <si>
    <t>CDE1 - Hanwell</t>
  </si>
  <si>
    <t>Hanwell Parish Council</t>
  </si>
  <si>
    <t xml:space="preserve">CDF1 </t>
  </si>
  <si>
    <t>CDF1 - Hardwick with Tusmore</t>
  </si>
  <si>
    <t>Hardwick with Tusmore Parish Meeting</t>
  </si>
  <si>
    <t xml:space="preserve">CDG1 </t>
  </si>
  <si>
    <t>CDG1 - Hethe</t>
  </si>
  <si>
    <t>Hethe Parish Council</t>
  </si>
  <si>
    <t xml:space="preserve">CDH1 </t>
  </si>
  <si>
    <t>CDH1 - Hook Norton</t>
  </si>
  <si>
    <t>Hook Norton Parish Council</t>
  </si>
  <si>
    <t xml:space="preserve">CDI1 </t>
  </si>
  <si>
    <t>CDI1 - Horley</t>
  </si>
  <si>
    <t>Horley Parish Council</t>
  </si>
  <si>
    <t xml:space="preserve">CDJ1 </t>
  </si>
  <si>
    <t>CDJ1 - Hornton</t>
  </si>
  <si>
    <t>Hornton Parish Council</t>
  </si>
  <si>
    <t xml:space="preserve">CDK1 </t>
  </si>
  <si>
    <t>CDK1 - Launton</t>
  </si>
  <si>
    <t>Launton Parish Council</t>
  </si>
  <si>
    <t xml:space="preserve">CDL1 </t>
  </si>
  <si>
    <t>CDL1 - Lower Heyford</t>
  </si>
  <si>
    <t>Lower Heyford Parish Council</t>
  </si>
  <si>
    <t xml:space="preserve">CDM1 </t>
  </si>
  <si>
    <t>CDM1 - Middle Aston</t>
  </si>
  <si>
    <t>Middle Aston Parish Meeting</t>
  </si>
  <si>
    <t xml:space="preserve">CDN1 </t>
  </si>
  <si>
    <t>CDN1 - Middleton Stoney</t>
  </si>
  <si>
    <t>Middleton Stoney Parish Council</t>
  </si>
  <si>
    <t xml:space="preserve">CDO1 </t>
  </si>
  <si>
    <t>CDO1 - Milcombe</t>
  </si>
  <si>
    <t>Milcombe Parish Council</t>
  </si>
  <si>
    <t xml:space="preserve">CDP1 </t>
  </si>
  <si>
    <t>CDP1 - Milton</t>
  </si>
  <si>
    <t>Milton Parish Meeting</t>
  </si>
  <si>
    <t xml:space="preserve">CDQ1 </t>
  </si>
  <si>
    <t>CDQ1 - Mixbury</t>
  </si>
  <si>
    <t>Mixbury Parish Meeting</t>
  </si>
  <si>
    <t xml:space="preserve">CDR1 </t>
  </si>
  <si>
    <t>CDR1 - Mollington</t>
  </si>
  <si>
    <t>Mollington Parish Council</t>
  </si>
  <si>
    <t xml:space="preserve">CDS1 </t>
  </si>
  <si>
    <t>CDS1 - Newton Purcell with Shelswell</t>
  </si>
  <si>
    <t>Newton Purcell with Shelswell Parish Meeting</t>
  </si>
  <si>
    <t xml:space="preserve">CDT1 </t>
  </si>
  <si>
    <t>CDT1 - North Aston</t>
  </si>
  <si>
    <t>North Aston Parish Meeting</t>
  </si>
  <si>
    <t xml:space="preserve">CDU1 </t>
  </si>
  <si>
    <t>CDU1 - North Newington</t>
  </si>
  <si>
    <t>North Newington Parish Council</t>
  </si>
  <si>
    <t xml:space="preserve">CDV1 </t>
  </si>
  <si>
    <t>CDV1 - Piddington</t>
  </si>
  <si>
    <t>Piddington Parish Council</t>
  </si>
  <si>
    <t xml:space="preserve">CDW1 </t>
  </si>
  <si>
    <t>CDW1 - Prescote</t>
  </si>
  <si>
    <t>Prescote Parish Meeting</t>
  </si>
  <si>
    <t xml:space="preserve">CDX1 </t>
  </si>
  <si>
    <t>CDX1 - Shenington with Alkerton</t>
  </si>
  <si>
    <t>Shenington with Alkerton Parish Council</t>
  </si>
  <si>
    <t xml:space="preserve">CDY1 </t>
  </si>
  <si>
    <t>CDY1 - Shutford</t>
  </si>
  <si>
    <t>Shutford Parish Council</t>
  </si>
  <si>
    <t xml:space="preserve">CDZ1 </t>
  </si>
  <si>
    <t>CDZ1 - Sibford Ferris</t>
  </si>
  <si>
    <t>Sibford Ferris Parish Council</t>
  </si>
  <si>
    <t xml:space="preserve">CEA1 </t>
  </si>
  <si>
    <t>CEA1 - Sibford Gower</t>
  </si>
  <si>
    <t>Sibford Gower Parish Council</t>
  </si>
  <si>
    <t xml:space="preserve">CEB1 </t>
  </si>
  <si>
    <t>CEB1 - Somerton</t>
  </si>
  <si>
    <t>Somerton Parish Council</t>
  </si>
  <si>
    <t xml:space="preserve">CEC1 </t>
  </si>
  <si>
    <t>CEC1 - Souldern</t>
  </si>
  <si>
    <t>Souldern Parish Council</t>
  </si>
  <si>
    <t xml:space="preserve">CED1 </t>
  </si>
  <si>
    <t>CED1 - South Newington</t>
  </si>
  <si>
    <t>South Newington Parish Council</t>
  </si>
  <si>
    <t xml:space="preserve">CEE1 </t>
  </si>
  <si>
    <t>CEE1 - Steeple Aston</t>
  </si>
  <si>
    <t>Steeple Aston Parish Council</t>
  </si>
  <si>
    <t xml:space="preserve">CEF1 </t>
  </si>
  <si>
    <t>CEF1 - Stoke Lyne</t>
  </si>
  <si>
    <t>Stoke Lyne Parish Council</t>
  </si>
  <si>
    <t xml:space="preserve">CEG1 </t>
  </si>
  <si>
    <t>CEG1 - Stratton Audley</t>
  </si>
  <si>
    <t>Stratton Audley Parish Council</t>
  </si>
  <si>
    <t xml:space="preserve">CEH1 </t>
  </si>
  <si>
    <t>CEH1 - Swalcliffe</t>
  </si>
  <si>
    <t>Swalcliffe Parish Council</t>
  </si>
  <si>
    <t xml:space="preserve">CEI1 </t>
  </si>
  <si>
    <t>CEI1 - Tadmarton</t>
  </si>
  <si>
    <t>Tadmarton Parish Council</t>
  </si>
  <si>
    <t xml:space="preserve">CEJ1 </t>
  </si>
  <si>
    <t>CEJ1 - Upper Heyford</t>
  </si>
  <si>
    <t>Upper Heyford Parish Council</t>
  </si>
  <si>
    <t xml:space="preserve">CEJ2 </t>
  </si>
  <si>
    <t>CEJ2 - Heyford Park</t>
  </si>
  <si>
    <t>Heyford Park Parish Council</t>
  </si>
  <si>
    <t xml:space="preserve">CEK1 </t>
  </si>
  <si>
    <t>CEK1 - Wardington</t>
  </si>
  <si>
    <t>Wardington Parish Council</t>
  </si>
  <si>
    <t xml:space="preserve">CEL1 </t>
  </si>
  <si>
    <t>CEL1 - Wendlebury</t>
  </si>
  <si>
    <t>Wendlebury Parish Council</t>
  </si>
  <si>
    <t xml:space="preserve">CEM1 </t>
  </si>
  <si>
    <t>CEM1 - Wigginton</t>
  </si>
  <si>
    <t>Wigginton Parish Council</t>
  </si>
  <si>
    <t xml:space="preserve">CEN1 </t>
  </si>
  <si>
    <t>CEN1 - Wroxton</t>
  </si>
  <si>
    <t>Wroxton Parish Council</t>
  </si>
  <si>
    <t xml:space="preserve">CHA1 </t>
  </si>
  <si>
    <t>CHA1 - Bletchingdon</t>
  </si>
  <si>
    <t>Bletchingdon Parish Council</t>
  </si>
  <si>
    <t xml:space="preserve">CHB1 </t>
  </si>
  <si>
    <t>CHB1 - Charlton-on-Otmoor</t>
  </si>
  <si>
    <t>Charlton-on-Otmoor Parish Council</t>
  </si>
  <si>
    <t xml:space="preserve">CHC1 </t>
  </si>
  <si>
    <t>CHC1 - Fencott and Murcott</t>
  </si>
  <si>
    <t>Fencott and Murcott Parish Council</t>
  </si>
  <si>
    <t xml:space="preserve">CHD1 </t>
  </si>
  <si>
    <t>CHD1 - Hampton Gay &amp; Poyle</t>
  </si>
  <si>
    <t>Hampton Gay and Poyle Parish Meeting</t>
  </si>
  <si>
    <t xml:space="preserve">CHE1 </t>
  </si>
  <si>
    <t>CHE1 - Horton-Cum-Studley</t>
  </si>
  <si>
    <t>Horton-Cum-Studley Parish Council</t>
  </si>
  <si>
    <t xml:space="preserve">CHF1 </t>
  </si>
  <si>
    <t>CHF1 - Islip</t>
  </si>
  <si>
    <t>Islip Parish Council</t>
  </si>
  <si>
    <t xml:space="preserve">CHG1 </t>
  </si>
  <si>
    <t>CHG1 - Kirtlington</t>
  </si>
  <si>
    <t>Kirtlington Parish Council</t>
  </si>
  <si>
    <t xml:space="preserve">CHH1 </t>
  </si>
  <si>
    <t>CHH1 - Merton</t>
  </si>
  <si>
    <t>Merton Parish Council</t>
  </si>
  <si>
    <t xml:space="preserve">CHI1 </t>
  </si>
  <si>
    <t>CHI1 - Noke</t>
  </si>
  <si>
    <t>Noke Parish Meeting</t>
  </si>
  <si>
    <t xml:space="preserve">CHJ1 </t>
  </si>
  <si>
    <t>CHJ1 - Oddington</t>
  </si>
  <si>
    <t>Oddington Parish Meeting</t>
  </si>
  <si>
    <t xml:space="preserve">CHK1 </t>
  </si>
  <si>
    <t>CHK1 - Shipton-on-Cherwell &amp; Thrupp</t>
  </si>
  <si>
    <t>Shipton-on-Cherwell and Thrupp Parish Council</t>
  </si>
  <si>
    <t xml:space="preserve">CHL1 </t>
  </si>
  <si>
    <t>CHL1 - Weston-on-the-Green</t>
  </si>
  <si>
    <t>Weston-on-the-Green Parish Council</t>
  </si>
  <si>
    <t xml:space="preserve">CKA1 </t>
  </si>
  <si>
    <t>CKA1 - Begbroke</t>
  </si>
  <si>
    <t>Begbroke Parish Council</t>
  </si>
  <si>
    <t xml:space="preserve">CKB1 </t>
  </si>
  <si>
    <t>CKB1 - Gosford and Water Eaton</t>
  </si>
  <si>
    <t>Gosford &amp; Water Eaton Parish Council</t>
  </si>
  <si>
    <t xml:space="preserve">CKC1 </t>
  </si>
  <si>
    <t>CKC1 - Kidlington West No 1</t>
  </si>
  <si>
    <t>Kidlington Parish Council</t>
  </si>
  <si>
    <t>Kidlington Parish Council - St Mary`s Ward</t>
  </si>
  <si>
    <t xml:space="preserve">CKD1 </t>
  </si>
  <si>
    <t>CKD1 - Kidlington West No 2</t>
  </si>
  <si>
    <t>Kidlington Parish Council - Roundham Ward</t>
  </si>
  <si>
    <t xml:space="preserve">CKE1 </t>
  </si>
  <si>
    <t>CKE1 - Kidlington East No 1</t>
  </si>
  <si>
    <t>Kidlington Parish Council - Orchard Ward</t>
  </si>
  <si>
    <t xml:space="preserve">CKF1 </t>
  </si>
  <si>
    <t>CKF1 - Kidlington East No 2</t>
  </si>
  <si>
    <t xml:space="preserve">CKG1 </t>
  </si>
  <si>
    <t>CKG1 - Kidlington East No 3</t>
  </si>
  <si>
    <t>Kidlington Parish Council - Dogwood Ward</t>
  </si>
  <si>
    <t xml:space="preserve">CKH1 </t>
  </si>
  <si>
    <t>CKH1 - Kidlington East No 4</t>
  </si>
  <si>
    <t>Kidlington Parish Council - Exeter Ward</t>
  </si>
  <si>
    <t xml:space="preserve">CKI1 </t>
  </si>
  <si>
    <t>CKI1 - Yarnton</t>
  </si>
  <si>
    <t>Yarnton Parish Council</t>
  </si>
  <si>
    <t>Unallocated 1</t>
  </si>
  <si>
    <t>Unallocated 2</t>
  </si>
  <si>
    <t>Unallocated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</si>
</sst>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5">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0">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7" applyNumberFormat="0" applyAlignment="0" applyProtection="0"/>
    <xf numFmtId="0" fontId="21" fillId="30" borderId="18"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9"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20" applyNumberFormat="0" applyFill="0" applyAlignment="0" applyProtection="0"/>
    <xf numFmtId="0" fontId="2" fillId="0" borderId="0" applyNumberFormat="0" applyFon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7" applyNumberFormat="0" applyAlignment="0" applyProtection="0"/>
    <xf numFmtId="0" fontId="28" fillId="0" borderId="22"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3" applyNumberFormat="0" applyFont="0" applyAlignment="0" applyProtection="0"/>
    <xf numFmtId="0" fontId="30" fillId="29" borderId="24"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5"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88">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Alignment="1" applyProtection="1">
      <alignment horizontal="center"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2" xfId="0" applyFont="1" applyFill="1" applyBorder="1" applyAlignment="1">
      <alignment vertical="center" wrapText="1"/>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3" fillId="3" borderId="9" xfId="0" applyFont="1" applyFill="1" applyBorder="1" applyAlignment="1">
      <alignment horizontal="center" vertical="center" wrapText="1"/>
    </xf>
    <xf numFmtId="0" fontId="3"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34" fillId="0" borderId="27" xfId="47" applyFont="1" applyBorder="1" applyAlignment="1">
      <alignment horizontal="center" vertical="center"/>
    </xf>
    <xf numFmtId="1" fontId="3" fillId="0" borderId="28"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4" fillId="0" borderId="0" xfId="47" applyFont="1" applyAlignment="1">
      <alignment horizontal="center" vertical="center"/>
    </xf>
    <xf numFmtId="1" fontId="3" fillId="0" borderId="5" xfId="0" applyNumberFormat="1"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3"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3" fontId="3" fillId="3" borderId="0" xfId="0" applyNumberFormat="1" applyFont="1" applyFill="1" applyAlignment="1">
      <alignment horizontal="center" vertical="center"/>
    </xf>
    <xf numFmtId="0" fontId="2" fillId="3" borderId="0" xfId="0" applyFont="1" applyFill="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5" fillId="3" borderId="0" xfId="0" applyFont="1" applyFill="1" applyAlignment="1">
      <alignment horizontal="lef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9" sqref="C9"/>
    </sheetView>
  </sheetViews>
  <sheetFormatPr defaultColWidth="8.88671875" defaultRowHeight="15"/>
  <cols>
    <col min="1" max="2" width="8.88671875" style="1"/>
    <col min="3" max="3" width="75.33203125" style="1" customWidth="1"/>
    <col min="4" max="16384" width="8.88671875" style="1"/>
  </cols>
  <sheetData>
    <row r="2" spans="2:3" ht="15.75">
      <c r="B2" s="41" t="s">
        <v>0</v>
      </c>
    </row>
    <row r="3" spans="2:3">
      <c r="B3" s="16" t="s">
        <v>1</v>
      </c>
      <c r="C3" s="18"/>
    </row>
    <row r="4" spans="2:3">
      <c r="B4" s="16" t="s">
        <v>2</v>
      </c>
      <c r="C4" s="34"/>
    </row>
    <row r="5" spans="2:3">
      <c r="B5" s="16" t="s">
        <v>3</v>
      </c>
      <c r="C5" s="18"/>
    </row>
    <row r="6" spans="2:3" ht="18" customHeight="1">
      <c r="B6" s="16" t="s">
        <v>4</v>
      </c>
      <c r="C6" s="39" t="s">
        <v>5</v>
      </c>
    </row>
    <row r="9" spans="2:3" ht="15.75">
      <c r="B9" s="41" t="s">
        <v>6</v>
      </c>
    </row>
    <row r="10" spans="2:3">
      <c r="B10" s="16" t="s">
        <v>1</v>
      </c>
      <c r="C10" s="36"/>
    </row>
    <row r="11" spans="2:3">
      <c r="B11" s="16" t="s">
        <v>2</v>
      </c>
      <c r="C11" s="34"/>
    </row>
    <row r="12" spans="2:3">
      <c r="B12" s="16" t="s">
        <v>3</v>
      </c>
      <c r="C12" s="18"/>
    </row>
    <row r="13" spans="2:3">
      <c r="B13" s="16" t="s">
        <v>4</v>
      </c>
      <c r="C13" s="18"/>
    </row>
    <row r="14" spans="2:3">
      <c r="B14" s="16"/>
      <c r="C14" s="18"/>
    </row>
    <row r="15" spans="2:3" ht="15.75">
      <c r="B15" s="41" t="s">
        <v>7</v>
      </c>
    </row>
    <row r="17" spans="2:3" ht="45">
      <c r="B17" s="15" t="s">
        <v>8</v>
      </c>
      <c r="C17" s="17" t="s">
        <v>9</v>
      </c>
    </row>
    <row r="18" spans="2:3" ht="60">
      <c r="B18" s="15" t="s">
        <v>10</v>
      </c>
      <c r="C18" s="17" t="s">
        <v>11</v>
      </c>
    </row>
    <row r="19" spans="2:3" ht="60">
      <c r="B19" s="15" t="s">
        <v>12</v>
      </c>
      <c r="C19" s="17" t="s">
        <v>13</v>
      </c>
    </row>
    <row r="20" spans="2:3" ht="48" customHeight="1">
      <c r="B20" s="15" t="s">
        <v>14</v>
      </c>
      <c r="C20" s="17" t="s">
        <v>15</v>
      </c>
    </row>
    <row r="21" spans="2:3" ht="30">
      <c r="B21" s="15" t="s">
        <v>16</v>
      </c>
      <c r="C21" s="17" t="s">
        <v>17</v>
      </c>
    </row>
    <row r="22" spans="2:3" ht="103.5" customHeight="1">
      <c r="B22" s="15" t="s">
        <v>18</v>
      </c>
      <c r="C22" s="17" t="s">
        <v>19</v>
      </c>
    </row>
    <row r="23" spans="2:3" ht="15.75">
      <c r="B23" s="41" t="s">
        <v>20</v>
      </c>
    </row>
    <row r="24" spans="2:3">
      <c r="B24" s="15"/>
      <c r="C24" s="17"/>
    </row>
    <row r="25" spans="2:3" ht="58.5" customHeight="1">
      <c r="B25" s="15" t="s">
        <v>8</v>
      </c>
      <c r="C25" s="33" t="s">
        <v>21</v>
      </c>
    </row>
    <row r="26" spans="2:3" ht="60" customHeight="1">
      <c r="B26" s="15" t="s">
        <v>10</v>
      </c>
      <c r="C26" s="33" t="s">
        <v>22</v>
      </c>
    </row>
    <row r="27" spans="2:3" ht="60">
      <c r="B27" s="15" t="s">
        <v>12</v>
      </c>
      <c r="C27" s="33" t="s">
        <v>23</v>
      </c>
    </row>
    <row r="28" spans="2:3">
      <c r="C28" s="33"/>
    </row>
    <row r="29" spans="2:3">
      <c r="C29" s="33"/>
    </row>
    <row r="30" spans="2:3">
      <c r="C30" s="33"/>
    </row>
    <row r="31" spans="2:3">
      <c r="C31" s="33"/>
    </row>
    <row r="32" spans="2:3">
      <c r="C32" s="33"/>
    </row>
    <row r="33" spans="3:3">
      <c r="C33" s="33"/>
    </row>
    <row r="34" spans="3:3">
      <c r="C34" s="33"/>
    </row>
    <row r="35" spans="3:3">
      <c r="C35" s="33"/>
    </row>
    <row r="36" spans="3:3">
      <c r="C36" s="33"/>
    </row>
  </sheetData>
  <phoneticPr fontId="5" type="noConversion"/>
  <pageMargins left="0.75" right="0.75" top="1" bottom="1" header="0.5" footer="0.5"/>
  <pageSetup paperSize="8"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559"/>
  <sheetViews>
    <sheetView tabSelected="1" topLeftCell="A355" zoomScale="72" workbookViewId="0">
      <selection activeCell="J363" sqref="J363"/>
    </sheetView>
  </sheetViews>
  <sheetFormatPr defaultColWidth="8.88671875" defaultRowHeight="15"/>
  <cols>
    <col min="1" max="1" width="16.5546875" style="6" customWidth="1"/>
    <col min="2" max="2" width="9.88671875" style="7" customWidth="1"/>
    <col min="3" max="6" width="23" style="5" customWidth="1"/>
    <col min="7" max="7" width="23.77734375" style="5" customWidth="1"/>
    <col min="8" max="8" width="12.21875" style="7" customWidth="1"/>
    <col min="9" max="9" width="12.21875" style="11" customWidth="1"/>
    <col min="10" max="10" width="2.77734375" style="6" customWidth="1"/>
    <col min="11" max="11" width="25.77734375" style="6" customWidth="1"/>
    <col min="12" max="16" width="12.88671875" style="7" customWidth="1"/>
    <col min="17" max="16384" width="8.88671875" style="6"/>
  </cols>
  <sheetData>
    <row r="2" spans="1:20" s="19" customFormat="1" ht="18.75">
      <c r="B2" s="21" t="s">
        <v>24</v>
      </c>
      <c r="C2" s="21"/>
      <c r="D2" s="21"/>
      <c r="E2" s="21"/>
      <c r="F2" s="21"/>
      <c r="G2" s="21"/>
      <c r="H2" s="20"/>
      <c r="I2" s="22"/>
      <c r="L2" s="20"/>
      <c r="M2" s="20"/>
      <c r="N2" s="20"/>
      <c r="O2" s="20"/>
      <c r="P2" s="20"/>
    </row>
    <row r="3" spans="1:20" s="23" customFormat="1" ht="15.75">
      <c r="A3" s="42"/>
      <c r="B3" s="38"/>
      <c r="C3" s="38"/>
      <c r="D3" s="38"/>
      <c r="E3" s="38"/>
      <c r="F3" s="38"/>
      <c r="G3" s="32"/>
      <c r="H3" s="43"/>
      <c r="I3" s="43"/>
      <c r="J3" s="42"/>
      <c r="K3" s="26" t="s">
        <v>25</v>
      </c>
      <c r="L3" s="44">
        <v>2023</v>
      </c>
      <c r="M3" s="44">
        <v>2029</v>
      </c>
      <c r="N3" s="45"/>
      <c r="O3" s="45"/>
      <c r="P3" s="45"/>
      <c r="Q3" s="42"/>
      <c r="R3" s="42"/>
      <c r="S3" s="42"/>
      <c r="T3" s="42"/>
    </row>
    <row r="4" spans="1:20" s="23" customFormat="1" ht="15" customHeight="1">
      <c r="A4" s="42"/>
      <c r="B4" s="83" t="s">
        <v>26</v>
      </c>
      <c r="C4" s="83"/>
      <c r="D4" s="83"/>
      <c r="E4" s="83"/>
      <c r="F4" s="83"/>
      <c r="G4" s="42"/>
      <c r="H4" s="42"/>
      <c r="I4" s="42"/>
      <c r="J4" s="42"/>
      <c r="K4" s="24" t="s">
        <v>27</v>
      </c>
      <c r="L4" s="25">
        <f>SUM(L14:L91)</f>
        <v>63</v>
      </c>
      <c r="M4" s="25">
        <f>SUM(L14:L91)</f>
        <v>63</v>
      </c>
      <c r="N4" s="45"/>
      <c r="O4" s="45"/>
      <c r="P4" s="45"/>
      <c r="Q4" s="42"/>
      <c r="R4" s="42"/>
      <c r="S4" s="42"/>
      <c r="T4" s="42"/>
    </row>
    <row r="5" spans="1:20" s="23" customFormat="1" ht="15" customHeight="1">
      <c r="A5" s="42"/>
      <c r="B5" s="83"/>
      <c r="C5" s="83"/>
      <c r="D5" s="83"/>
      <c r="E5" s="83"/>
      <c r="F5" s="83"/>
      <c r="G5" s="31"/>
      <c r="H5" s="25"/>
      <c r="I5" s="25"/>
      <c r="J5" s="42"/>
      <c r="K5" s="24" t="s">
        <v>28</v>
      </c>
      <c r="L5" s="25">
        <f>SUM(H20:H961)</f>
        <v>521890</v>
      </c>
      <c r="M5" s="25">
        <f>SUM(I20:I961)</f>
        <v>571226</v>
      </c>
      <c r="N5" s="82"/>
      <c r="O5" s="45"/>
      <c r="P5" s="45"/>
      <c r="Q5" s="42"/>
      <c r="R5" s="42"/>
      <c r="S5" s="42"/>
      <c r="T5" s="42"/>
    </row>
    <row r="6" spans="1:20" s="23" customFormat="1" ht="15.75" customHeight="1">
      <c r="A6" s="42"/>
      <c r="B6" s="83"/>
      <c r="C6" s="83"/>
      <c r="D6" s="83"/>
      <c r="E6" s="83"/>
      <c r="F6" s="83"/>
      <c r="G6" s="42"/>
      <c r="H6" s="42"/>
      <c r="I6" s="42"/>
      <c r="J6" s="42"/>
      <c r="K6" s="24" t="s">
        <v>29</v>
      </c>
      <c r="L6" s="25">
        <f>L5/L4</f>
        <v>8283.9682539682544</v>
      </c>
      <c r="M6" s="25">
        <f>M5/M4</f>
        <v>9067.0793650793657</v>
      </c>
      <c r="N6" s="45"/>
      <c r="O6" s="45"/>
      <c r="P6" s="45"/>
      <c r="Q6" s="42"/>
      <c r="R6" s="42"/>
      <c r="S6" s="42"/>
      <c r="T6" s="42"/>
    </row>
    <row r="7" spans="1:20" s="23" customFormat="1" ht="15.75" customHeight="1">
      <c r="A7" s="42"/>
      <c r="B7" s="46"/>
      <c r="C7" s="46"/>
      <c r="D7" s="46"/>
      <c r="E7" s="46"/>
      <c r="F7" s="46"/>
      <c r="G7" s="42"/>
      <c r="H7" s="42"/>
      <c r="I7" s="42"/>
      <c r="J7" s="42"/>
      <c r="K7" s="31"/>
      <c r="L7" s="25"/>
      <c r="M7" s="25"/>
      <c r="N7" s="45"/>
      <c r="O7" s="45"/>
      <c r="P7" s="45"/>
      <c r="Q7" s="42"/>
      <c r="R7" s="42"/>
      <c r="S7" s="42"/>
      <c r="T7" s="42"/>
    </row>
    <row r="8" spans="1:20" s="23" customFormat="1" ht="15.75" customHeight="1">
      <c r="A8" s="42"/>
      <c r="B8" s="87" t="s">
        <v>30</v>
      </c>
      <c r="C8" s="87"/>
      <c r="D8" s="87"/>
      <c r="E8" s="87"/>
      <c r="F8" s="87"/>
      <c r="G8" s="42"/>
      <c r="H8" s="42"/>
      <c r="I8" s="42"/>
      <c r="J8" s="42"/>
      <c r="K8" s="31"/>
      <c r="L8" s="25"/>
      <c r="M8" s="25"/>
      <c r="N8" s="45"/>
      <c r="O8" s="45"/>
      <c r="P8" s="35" t="s">
        <v>31</v>
      </c>
      <c r="Q8" s="42"/>
      <c r="R8" s="42"/>
      <c r="S8" s="42"/>
      <c r="T8" s="42"/>
    </row>
    <row r="9" spans="1:20">
      <c r="L9" s="6"/>
      <c r="M9" s="6"/>
    </row>
    <row r="10" spans="1:20" ht="51" customHeight="1">
      <c r="B10" s="14" t="s">
        <v>32</v>
      </c>
      <c r="C10" s="14" t="s">
        <v>33</v>
      </c>
      <c r="D10" s="14" t="s">
        <v>34</v>
      </c>
      <c r="E10" s="14" t="s">
        <v>35</v>
      </c>
      <c r="F10" s="14" t="s">
        <v>36</v>
      </c>
      <c r="G10" s="14" t="s">
        <v>37</v>
      </c>
      <c r="H10" s="14" t="s">
        <v>38</v>
      </c>
      <c r="I10" s="14" t="s">
        <v>39</v>
      </c>
      <c r="J10" s="29"/>
      <c r="K10" s="14" t="s">
        <v>40</v>
      </c>
      <c r="L10" s="30" t="s">
        <v>41</v>
      </c>
      <c r="M10" s="84" t="s">
        <v>42</v>
      </c>
      <c r="N10" s="85"/>
      <c r="O10" s="85"/>
      <c r="P10" s="86"/>
    </row>
    <row r="11" spans="1:20" ht="15.75" thickBot="1"/>
    <row r="12" spans="1:20" s="4" customFormat="1" ht="32.25" thickBot="1">
      <c r="A12" s="47"/>
      <c r="B12" s="40" t="s">
        <v>43</v>
      </c>
      <c r="C12" s="48" t="s">
        <v>44</v>
      </c>
      <c r="D12" s="48" t="s">
        <v>45</v>
      </c>
      <c r="E12" s="48" t="s">
        <v>46</v>
      </c>
      <c r="F12" s="48" t="s">
        <v>47</v>
      </c>
      <c r="G12" s="48" t="s">
        <v>48</v>
      </c>
      <c r="H12" s="40" t="s">
        <v>49</v>
      </c>
      <c r="I12" s="40" t="s">
        <v>50</v>
      </c>
      <c r="J12" s="47"/>
      <c r="K12" s="49" t="s">
        <v>51</v>
      </c>
      <c r="L12" s="40" t="s">
        <v>52</v>
      </c>
      <c r="M12" s="50" t="s">
        <v>49</v>
      </c>
      <c r="N12" s="40" t="s">
        <v>53</v>
      </c>
      <c r="O12" s="50" t="s">
        <v>50</v>
      </c>
      <c r="P12" s="40" t="s">
        <v>54</v>
      </c>
      <c r="Q12" s="47"/>
      <c r="R12" s="47"/>
      <c r="S12" s="47"/>
      <c r="T12" s="47"/>
    </row>
    <row r="13" spans="1:20" s="4" customFormat="1" ht="15.75">
      <c r="A13" s="47"/>
      <c r="B13" s="51"/>
      <c r="C13" s="52"/>
      <c r="D13" s="52"/>
      <c r="E13" s="52"/>
      <c r="F13" s="52"/>
      <c r="G13" s="52"/>
      <c r="H13" s="51"/>
      <c r="I13" s="53"/>
      <c r="J13" s="47"/>
      <c r="K13" s="54"/>
      <c r="L13" s="51"/>
      <c r="M13" s="51"/>
      <c r="N13" s="51"/>
      <c r="O13" s="51"/>
      <c r="P13" s="51"/>
      <c r="Q13" s="47"/>
      <c r="R13" s="47"/>
      <c r="S13" s="47"/>
      <c r="T13" s="47"/>
    </row>
    <row r="14" spans="1:20" s="4" customFormat="1" ht="15.75">
      <c r="A14" s="55"/>
      <c r="B14" s="27" t="s">
        <v>55</v>
      </c>
      <c r="C14" s="28" t="s">
        <v>56</v>
      </c>
      <c r="D14" s="28" t="s">
        <v>57</v>
      </c>
      <c r="E14" s="28"/>
      <c r="F14" s="28" t="s">
        <v>58</v>
      </c>
      <c r="G14" s="28" t="s">
        <v>59</v>
      </c>
      <c r="H14" s="27">
        <v>480</v>
      </c>
      <c r="I14" s="27">
        <v>502</v>
      </c>
      <c r="J14" s="56"/>
      <c r="K14" s="62" t="s">
        <v>60</v>
      </c>
      <c r="L14" s="64">
        <v>1</v>
      </c>
      <c r="M14" s="12">
        <f t="shared" ref="M14:M45" si="0">IF(K14="",0,(SUMIF($G$20:$G$961,K14,$H$20:$H$961)))</f>
        <v>7450</v>
      </c>
      <c r="N14" s="13">
        <f>IF(K14="",-1,(-($L$6-(M14/L14))/$L$6))</f>
        <v>-0.10067255551936237</v>
      </c>
      <c r="O14" s="12">
        <f t="shared" ref="O14:O45" si="1">IF(K14="",0,(SUMIF($G$19:$G$961,K14,$I$19:$I$961)))</f>
        <v>7666</v>
      </c>
      <c r="P14" s="13">
        <f>IF(K14="",-1,(-($M$6-(O14/L14))/$M$6))</f>
        <v>-0.15452377867954195</v>
      </c>
      <c r="Q14" s="57"/>
      <c r="R14" s="47"/>
      <c r="S14" s="47"/>
      <c r="T14" s="47"/>
    </row>
    <row r="15" spans="1:20" s="4" customFormat="1" ht="15.75">
      <c r="A15" s="55"/>
      <c r="B15" s="27" t="s">
        <v>61</v>
      </c>
      <c r="C15" s="28" t="s">
        <v>62</v>
      </c>
      <c r="D15" s="28" t="s">
        <v>63</v>
      </c>
      <c r="E15" s="28"/>
      <c r="F15" s="28" t="s">
        <v>58</v>
      </c>
      <c r="G15" s="28" t="s">
        <v>59</v>
      </c>
      <c r="H15" s="27">
        <v>67</v>
      </c>
      <c r="I15" s="27">
        <v>68</v>
      </c>
      <c r="J15" s="56"/>
      <c r="K15" s="62" t="s">
        <v>64</v>
      </c>
      <c r="L15" s="64">
        <v>1</v>
      </c>
      <c r="M15" s="12">
        <f t="shared" si="0"/>
        <v>8844</v>
      </c>
      <c r="N15" s="13">
        <f t="shared" ref="N15:N78" si="2">IF(K15="",-1,(-($L$6-(M15/L15))/$L$6))</f>
        <v>6.7604284427752917E-2</v>
      </c>
      <c r="O15" s="12">
        <f t="shared" si="1"/>
        <v>9876</v>
      </c>
      <c r="P15" s="13">
        <f t="shared" ref="P15:P78" si="3">IF(K15="",-1,(-($M$6-(O15/L15))/$M$6))</f>
        <v>8.9215126762437202E-2</v>
      </c>
      <c r="Q15" s="57"/>
      <c r="R15" s="47"/>
      <c r="S15" s="47"/>
      <c r="T15" s="58"/>
    </row>
    <row r="16" spans="1:20" s="4" customFormat="1" ht="15.75">
      <c r="A16" s="55"/>
      <c r="B16" s="27" t="s">
        <v>65</v>
      </c>
      <c r="C16" s="28" t="s">
        <v>66</v>
      </c>
      <c r="D16" s="28" t="s">
        <v>67</v>
      </c>
      <c r="E16" s="28"/>
      <c r="F16" s="28"/>
      <c r="G16" s="28" t="s">
        <v>59</v>
      </c>
      <c r="H16" s="27">
        <v>893</v>
      </c>
      <c r="I16" s="27">
        <v>897</v>
      </c>
      <c r="J16" s="56"/>
      <c r="K16" s="62" t="s">
        <v>68</v>
      </c>
      <c r="L16" s="64">
        <v>1</v>
      </c>
      <c r="M16" s="12">
        <f t="shared" si="0"/>
        <v>8587</v>
      </c>
      <c r="N16" s="13">
        <f t="shared" si="2"/>
        <v>3.6580505470501387E-2</v>
      </c>
      <c r="O16" s="12">
        <f t="shared" si="1"/>
        <v>8598</v>
      </c>
      <c r="P16" s="13">
        <f t="shared" si="3"/>
        <v>-5.1734339823467486E-2</v>
      </c>
      <c r="Q16" s="57"/>
      <c r="R16" s="47"/>
      <c r="S16" s="47"/>
      <c r="T16" s="58"/>
    </row>
    <row r="17" spans="1:20" s="4" customFormat="1" ht="15.75">
      <c r="A17" s="55"/>
      <c r="B17" s="27" t="s">
        <v>69</v>
      </c>
      <c r="C17" s="28" t="s">
        <v>70</v>
      </c>
      <c r="D17" s="28" t="s">
        <v>71</v>
      </c>
      <c r="E17" s="28" t="s">
        <v>72</v>
      </c>
      <c r="F17" s="28"/>
      <c r="G17" s="28" t="s">
        <v>59</v>
      </c>
      <c r="H17" s="27">
        <v>759</v>
      </c>
      <c r="I17" s="27">
        <v>780</v>
      </c>
      <c r="J17" s="56"/>
      <c r="K17" s="62" t="s">
        <v>73</v>
      </c>
      <c r="L17" s="64">
        <v>1</v>
      </c>
      <c r="M17" s="12">
        <f t="shared" si="0"/>
        <v>7684</v>
      </c>
      <c r="N17" s="13">
        <f t="shared" si="2"/>
        <v>-7.2425223706145028E-2</v>
      </c>
      <c r="O17" s="12">
        <f t="shared" si="1"/>
        <v>7747</v>
      </c>
      <c r="P17" s="13">
        <f t="shared" si="3"/>
        <v>-0.14559036178325221</v>
      </c>
      <c r="Q17" s="57"/>
      <c r="R17" s="47"/>
      <c r="S17" s="47"/>
      <c r="T17" s="58"/>
    </row>
    <row r="18" spans="1:20" s="4" customFormat="1" ht="15.75">
      <c r="A18" s="55"/>
      <c r="B18" s="27" t="s">
        <v>74</v>
      </c>
      <c r="C18" s="28" t="s">
        <v>75</v>
      </c>
      <c r="D18" s="28" t="s">
        <v>71</v>
      </c>
      <c r="E18" s="28" t="s">
        <v>76</v>
      </c>
      <c r="F18" s="28"/>
      <c r="G18" s="28" t="s">
        <v>59</v>
      </c>
      <c r="H18" s="27">
        <v>803</v>
      </c>
      <c r="I18" s="27">
        <v>824</v>
      </c>
      <c r="J18" s="56"/>
      <c r="K18" s="5" t="s">
        <v>77</v>
      </c>
      <c r="L18" s="64">
        <v>1</v>
      </c>
      <c r="M18" s="12">
        <f t="shared" si="0"/>
        <v>8706</v>
      </c>
      <c r="N18" s="13">
        <f t="shared" si="2"/>
        <v>5.0945601563547813E-2</v>
      </c>
      <c r="O18" s="12">
        <f t="shared" si="1"/>
        <v>9191</v>
      </c>
      <c r="P18" s="13">
        <f t="shared" si="3"/>
        <v>1.3667094985172169E-2</v>
      </c>
      <c r="Q18" s="57"/>
      <c r="R18" s="47"/>
      <c r="S18" s="47"/>
      <c r="T18" s="58"/>
    </row>
    <row r="19" spans="1:20" s="4" customFormat="1" ht="15.75">
      <c r="A19" s="47" t="s">
        <v>78</v>
      </c>
      <c r="B19" s="59"/>
      <c r="C19" s="60"/>
      <c r="D19" s="60"/>
      <c r="E19" s="60"/>
      <c r="F19" s="60"/>
      <c r="G19" s="60"/>
      <c r="H19" s="59"/>
      <c r="I19" s="61"/>
      <c r="J19" s="55"/>
      <c r="K19" s="62" t="s">
        <v>79</v>
      </c>
      <c r="L19" s="64">
        <v>1</v>
      </c>
      <c r="M19" s="12">
        <f t="shared" si="0"/>
        <v>9005</v>
      </c>
      <c r="N19" s="13">
        <f t="shared" si="2"/>
        <v>8.7039414435992196E-2</v>
      </c>
      <c r="O19" s="12">
        <f t="shared" si="1"/>
        <v>9005</v>
      </c>
      <c r="P19" s="13">
        <f t="shared" si="3"/>
        <v>-6.8466771470487011E-3</v>
      </c>
      <c r="Q19" s="57"/>
      <c r="R19" s="47"/>
      <c r="S19" s="47"/>
      <c r="T19" s="58"/>
    </row>
    <row r="20" spans="1:20">
      <c r="A20" s="9" t="s">
        <v>80</v>
      </c>
      <c r="B20" s="65" t="s">
        <v>81</v>
      </c>
      <c r="C20" s="66" t="s">
        <v>82</v>
      </c>
      <c r="D20" s="67" t="s">
        <v>83</v>
      </c>
      <c r="E20" s="67" t="s">
        <v>84</v>
      </c>
      <c r="F20" s="67"/>
      <c r="G20" s="66" t="s">
        <v>85</v>
      </c>
      <c r="H20" s="68">
        <v>368</v>
      </c>
      <c r="I20" s="69">
        <v>368</v>
      </c>
      <c r="J20" s="9"/>
      <c r="K20" s="62" t="s">
        <v>86</v>
      </c>
      <c r="L20" s="64">
        <v>1</v>
      </c>
      <c r="M20" s="12">
        <f t="shared" si="0"/>
        <v>7858</v>
      </c>
      <c r="N20" s="13">
        <f t="shared" si="2"/>
        <v>-5.1420797486060335E-2</v>
      </c>
      <c r="O20" s="12">
        <f t="shared" si="1"/>
        <v>7858</v>
      </c>
      <c r="P20" s="13">
        <f t="shared" si="3"/>
        <v>-0.13334827196241072</v>
      </c>
      <c r="Q20" s="8"/>
      <c r="T20" s="37"/>
    </row>
    <row r="21" spans="1:20">
      <c r="A21" s="9" t="s">
        <v>80</v>
      </c>
      <c r="B21" s="70" t="s">
        <v>87</v>
      </c>
      <c r="C21" s="71" t="s">
        <v>88</v>
      </c>
      <c r="D21" s="72" t="s">
        <v>89</v>
      </c>
      <c r="E21" s="72" t="s">
        <v>84</v>
      </c>
      <c r="F21" s="72"/>
      <c r="G21" s="71" t="s">
        <v>90</v>
      </c>
      <c r="H21" s="73">
        <v>438</v>
      </c>
      <c r="I21" s="74">
        <v>438</v>
      </c>
      <c r="J21" s="9"/>
      <c r="K21" s="5" t="s">
        <v>91</v>
      </c>
      <c r="L21" s="64">
        <v>1</v>
      </c>
      <c r="M21" s="12">
        <f t="shared" si="0"/>
        <v>7160</v>
      </c>
      <c r="N21" s="13">
        <f t="shared" si="2"/>
        <v>-0.13567993255283686</v>
      </c>
      <c r="O21" s="12">
        <f t="shared" si="1"/>
        <v>7766</v>
      </c>
      <c r="P21" s="13">
        <f t="shared" si="3"/>
        <v>-0.14349486893103611</v>
      </c>
      <c r="Q21" s="8"/>
      <c r="T21" s="37"/>
    </row>
    <row r="22" spans="1:20">
      <c r="A22" s="9" t="s">
        <v>80</v>
      </c>
      <c r="B22" s="70" t="s">
        <v>92</v>
      </c>
      <c r="C22" s="71" t="s">
        <v>93</v>
      </c>
      <c r="D22" s="72" t="s">
        <v>94</v>
      </c>
      <c r="E22" s="72" t="s">
        <v>84</v>
      </c>
      <c r="F22" s="72"/>
      <c r="G22" s="71" t="s">
        <v>95</v>
      </c>
      <c r="H22" s="73">
        <v>203</v>
      </c>
      <c r="I22" s="74">
        <v>203</v>
      </c>
      <c r="J22" s="9"/>
      <c r="K22" s="63" t="s">
        <v>96</v>
      </c>
      <c r="L22" s="64">
        <v>1</v>
      </c>
      <c r="M22" s="12">
        <f t="shared" si="0"/>
        <v>9461</v>
      </c>
      <c r="N22" s="13">
        <f t="shared" si="2"/>
        <v>0.14208549694380035</v>
      </c>
      <c r="O22" s="12">
        <f t="shared" si="1"/>
        <v>10459</v>
      </c>
      <c r="P22" s="13">
        <f t="shared" si="3"/>
        <v>0.15351367059622628</v>
      </c>
      <c r="Q22" s="8"/>
      <c r="T22" s="37"/>
    </row>
    <row r="23" spans="1:20">
      <c r="A23" s="9" t="s">
        <v>80</v>
      </c>
      <c r="B23" s="70" t="s">
        <v>97</v>
      </c>
      <c r="C23" s="71" t="s">
        <v>98</v>
      </c>
      <c r="D23" s="72" t="s">
        <v>99</v>
      </c>
      <c r="E23" s="72" t="s">
        <v>84</v>
      </c>
      <c r="F23" s="72"/>
      <c r="G23" s="71" t="s">
        <v>100</v>
      </c>
      <c r="H23" s="73">
        <v>1143</v>
      </c>
      <c r="I23" s="74">
        <v>1143</v>
      </c>
      <c r="J23" s="9"/>
      <c r="K23" s="63" t="s">
        <v>101</v>
      </c>
      <c r="L23" s="64">
        <v>1</v>
      </c>
      <c r="M23" s="12">
        <f t="shared" si="0"/>
        <v>8320</v>
      </c>
      <c r="N23" s="13">
        <f t="shared" si="2"/>
        <v>4.3495755810610869E-3</v>
      </c>
      <c r="O23" s="12">
        <f t="shared" si="1"/>
        <v>11104</v>
      </c>
      <c r="P23" s="13">
        <f t="shared" si="3"/>
        <v>0.22465013847408896</v>
      </c>
      <c r="Q23" s="8"/>
      <c r="T23" s="37"/>
    </row>
    <row r="24" spans="1:20">
      <c r="A24" s="9" t="s">
        <v>80</v>
      </c>
      <c r="B24" s="70" t="s">
        <v>102</v>
      </c>
      <c r="C24" s="71" t="s">
        <v>103</v>
      </c>
      <c r="D24" s="72" t="s">
        <v>104</v>
      </c>
      <c r="E24" s="72" t="s">
        <v>84</v>
      </c>
      <c r="F24" s="72"/>
      <c r="G24" s="71" t="s">
        <v>105</v>
      </c>
      <c r="H24" s="73">
        <v>2422</v>
      </c>
      <c r="I24" s="74">
        <v>2422</v>
      </c>
      <c r="J24" s="9"/>
      <c r="K24" s="63" t="s">
        <v>106</v>
      </c>
      <c r="L24" s="64">
        <v>1</v>
      </c>
      <c r="M24" s="12">
        <f t="shared" si="0"/>
        <v>7687</v>
      </c>
      <c r="N24" s="13">
        <f t="shared" si="2"/>
        <v>-7.2063078426488389E-2</v>
      </c>
      <c r="O24" s="12">
        <f t="shared" si="1"/>
        <v>8168</v>
      </c>
      <c r="P24" s="13">
        <f t="shared" si="3"/>
        <v>-9.9158651742042622E-2</v>
      </c>
      <c r="Q24" s="8"/>
      <c r="T24" s="37"/>
    </row>
    <row r="25" spans="1:20">
      <c r="A25" s="9" t="s">
        <v>80</v>
      </c>
      <c r="B25" s="70" t="s">
        <v>107</v>
      </c>
      <c r="C25" s="71" t="s">
        <v>108</v>
      </c>
      <c r="D25" s="72" t="s">
        <v>109</v>
      </c>
      <c r="E25" s="72" t="s">
        <v>84</v>
      </c>
      <c r="F25" s="72"/>
      <c r="G25" s="71" t="s">
        <v>105</v>
      </c>
      <c r="H25" s="73">
        <v>224</v>
      </c>
      <c r="I25" s="74">
        <v>224</v>
      </c>
      <c r="J25" s="9"/>
      <c r="K25" s="63" t="s">
        <v>110</v>
      </c>
      <c r="L25" s="64">
        <v>1</v>
      </c>
      <c r="M25" s="12">
        <f t="shared" si="0"/>
        <v>6976</v>
      </c>
      <c r="N25" s="13">
        <f t="shared" si="2"/>
        <v>-0.15789150970511032</v>
      </c>
      <c r="O25" s="12">
        <f t="shared" si="1"/>
        <v>8429</v>
      </c>
      <c r="P25" s="13">
        <f t="shared" si="3"/>
        <v>-7.0373197298442366E-2</v>
      </c>
      <c r="Q25" s="8"/>
      <c r="T25" s="37"/>
    </row>
    <row r="26" spans="1:20">
      <c r="A26" s="9" t="s">
        <v>80</v>
      </c>
      <c r="B26" s="70" t="s">
        <v>111</v>
      </c>
      <c r="C26" s="71" t="s">
        <v>112</v>
      </c>
      <c r="D26" s="72" t="s">
        <v>113</v>
      </c>
      <c r="E26" s="72" t="s">
        <v>84</v>
      </c>
      <c r="F26" s="72"/>
      <c r="G26" s="71" t="s">
        <v>114</v>
      </c>
      <c r="H26" s="73">
        <v>704</v>
      </c>
      <c r="I26" s="74">
        <v>704</v>
      </c>
      <c r="J26" s="9"/>
      <c r="K26" s="63" t="s">
        <v>115</v>
      </c>
      <c r="L26" s="64">
        <v>1</v>
      </c>
      <c r="M26" s="12">
        <f t="shared" si="0"/>
        <v>8735</v>
      </c>
      <c r="N26" s="13">
        <f t="shared" si="2"/>
        <v>5.4446339266895266E-2</v>
      </c>
      <c r="O26" s="12">
        <f t="shared" si="1"/>
        <v>8735</v>
      </c>
      <c r="P26" s="13">
        <f t="shared" si="3"/>
        <v>-3.6624733468014481E-2</v>
      </c>
      <c r="Q26" s="8"/>
      <c r="T26" s="37"/>
    </row>
    <row r="27" spans="1:20">
      <c r="A27" s="9" t="s">
        <v>80</v>
      </c>
      <c r="B27" s="70" t="s">
        <v>116</v>
      </c>
      <c r="C27" s="71" t="s">
        <v>117</v>
      </c>
      <c r="D27" s="72" t="s">
        <v>118</v>
      </c>
      <c r="E27" s="72" t="s">
        <v>84</v>
      </c>
      <c r="F27" s="72"/>
      <c r="G27" s="71" t="s">
        <v>114</v>
      </c>
      <c r="H27" s="73">
        <v>33</v>
      </c>
      <c r="I27" s="74">
        <v>33</v>
      </c>
      <c r="J27" s="9"/>
      <c r="K27" s="63" t="s">
        <v>119</v>
      </c>
      <c r="L27" s="64">
        <v>1</v>
      </c>
      <c r="M27" s="12">
        <f t="shared" si="0"/>
        <v>7979</v>
      </c>
      <c r="N27" s="13">
        <f t="shared" si="2"/>
        <v>-3.6814271206576155E-2</v>
      </c>
      <c r="O27" s="12">
        <f t="shared" si="1"/>
        <v>8201</v>
      </c>
      <c r="P27" s="13">
        <f t="shared" si="3"/>
        <v>-9.5519111525035685E-2</v>
      </c>
      <c r="Q27" s="8"/>
      <c r="T27" s="37"/>
    </row>
    <row r="28" spans="1:20">
      <c r="A28" s="9" t="s">
        <v>80</v>
      </c>
      <c r="B28" s="70" t="s">
        <v>120</v>
      </c>
      <c r="C28" s="71" t="s">
        <v>121</v>
      </c>
      <c r="D28" s="72" t="s">
        <v>122</v>
      </c>
      <c r="E28" s="72" t="s">
        <v>84</v>
      </c>
      <c r="F28" s="72"/>
      <c r="G28" s="71" t="s">
        <v>95</v>
      </c>
      <c r="H28" s="73">
        <v>1171</v>
      </c>
      <c r="I28" s="74">
        <v>1171</v>
      </c>
      <c r="J28" s="9"/>
      <c r="K28" s="63" t="s">
        <v>95</v>
      </c>
      <c r="L28" s="64">
        <v>1</v>
      </c>
      <c r="M28" s="12">
        <f t="shared" si="0"/>
        <v>7738</v>
      </c>
      <c r="N28" s="13">
        <f t="shared" si="2"/>
        <v>-6.5906608672325631E-2</v>
      </c>
      <c r="O28" s="12">
        <f t="shared" si="1"/>
        <v>8288</v>
      </c>
      <c r="P28" s="13">
        <f t="shared" si="3"/>
        <v>-8.5923960043835609E-2</v>
      </c>
      <c r="Q28" s="8"/>
      <c r="T28" s="37"/>
    </row>
    <row r="29" spans="1:20">
      <c r="A29" s="9" t="s">
        <v>80</v>
      </c>
      <c r="B29" s="70" t="s">
        <v>123</v>
      </c>
      <c r="C29" s="71" t="s">
        <v>124</v>
      </c>
      <c r="D29" s="72" t="s">
        <v>125</v>
      </c>
      <c r="E29" s="72" t="s">
        <v>84</v>
      </c>
      <c r="F29" s="72"/>
      <c r="G29" s="71" t="s">
        <v>85</v>
      </c>
      <c r="H29" s="73">
        <v>109</v>
      </c>
      <c r="I29" s="74">
        <v>109</v>
      </c>
      <c r="J29" s="9"/>
      <c r="K29" s="63" t="s">
        <v>85</v>
      </c>
      <c r="L29" s="64">
        <v>1</v>
      </c>
      <c r="M29" s="12">
        <f t="shared" si="0"/>
        <v>8619</v>
      </c>
      <c r="N29" s="13">
        <f t="shared" si="2"/>
        <v>4.0443388453505473E-2</v>
      </c>
      <c r="O29" s="12">
        <f t="shared" si="1"/>
        <v>8953</v>
      </c>
      <c r="P29" s="13">
        <f t="shared" si="3"/>
        <v>-1.2581710216271741E-2</v>
      </c>
      <c r="Q29" s="8"/>
      <c r="T29" s="37"/>
    </row>
    <row r="30" spans="1:20">
      <c r="A30" s="9" t="s">
        <v>80</v>
      </c>
      <c r="B30" s="70" t="s">
        <v>126</v>
      </c>
      <c r="C30" s="71" t="s">
        <v>127</v>
      </c>
      <c r="D30" s="72" t="s">
        <v>128</v>
      </c>
      <c r="E30" s="72" t="s">
        <v>84</v>
      </c>
      <c r="F30" s="72"/>
      <c r="G30" s="71" t="s">
        <v>90</v>
      </c>
      <c r="H30" s="73">
        <v>58</v>
      </c>
      <c r="I30" s="74">
        <v>58</v>
      </c>
      <c r="J30" s="9"/>
      <c r="K30" s="63" t="s">
        <v>129</v>
      </c>
      <c r="L30" s="64">
        <v>1</v>
      </c>
      <c r="M30" s="12">
        <f t="shared" si="0"/>
        <v>9329</v>
      </c>
      <c r="N30" s="13">
        <f t="shared" si="2"/>
        <v>0.12615110463890852</v>
      </c>
      <c r="O30" s="12">
        <f t="shared" si="1"/>
        <v>10527</v>
      </c>
      <c r="P30" s="13">
        <f t="shared" si="3"/>
        <v>0.16101332922521025</v>
      </c>
      <c r="Q30" s="8"/>
      <c r="T30" s="37"/>
    </row>
    <row r="31" spans="1:20">
      <c r="A31" s="9" t="s">
        <v>80</v>
      </c>
      <c r="B31" s="70" t="s">
        <v>130</v>
      </c>
      <c r="C31" s="71" t="s">
        <v>131</v>
      </c>
      <c r="D31" s="72" t="s">
        <v>132</v>
      </c>
      <c r="E31" s="72" t="s">
        <v>84</v>
      </c>
      <c r="F31" s="72"/>
      <c r="G31" s="71" t="s">
        <v>95</v>
      </c>
      <c r="H31" s="73">
        <v>1207</v>
      </c>
      <c r="I31" s="74">
        <v>1207</v>
      </c>
      <c r="J31" s="9"/>
      <c r="K31" s="63" t="s">
        <v>90</v>
      </c>
      <c r="L31" s="10">
        <v>1</v>
      </c>
      <c r="M31" s="12">
        <f t="shared" si="0"/>
        <v>8182</v>
      </c>
      <c r="N31" s="13">
        <f t="shared" si="2"/>
        <v>-1.2309107283144013E-2</v>
      </c>
      <c r="O31" s="12">
        <f t="shared" si="1"/>
        <v>8182</v>
      </c>
      <c r="P31" s="13">
        <f t="shared" si="3"/>
        <v>-9.7614604377251807E-2</v>
      </c>
      <c r="Q31" s="8"/>
      <c r="T31" s="37"/>
    </row>
    <row r="32" spans="1:20">
      <c r="A32" s="9" t="s">
        <v>80</v>
      </c>
      <c r="B32" s="70" t="s">
        <v>133</v>
      </c>
      <c r="C32" s="71" t="s">
        <v>134</v>
      </c>
      <c r="D32" s="72" t="s">
        <v>135</v>
      </c>
      <c r="E32" s="72" t="s">
        <v>136</v>
      </c>
      <c r="F32" s="72"/>
      <c r="G32" s="71" t="s">
        <v>85</v>
      </c>
      <c r="H32" s="73">
        <v>1700</v>
      </c>
      <c r="I32" s="74">
        <v>1700</v>
      </c>
      <c r="J32" s="9"/>
      <c r="K32" s="63" t="s">
        <v>137</v>
      </c>
      <c r="L32" s="10">
        <v>1</v>
      </c>
      <c r="M32" s="12">
        <f t="shared" si="0"/>
        <v>8789</v>
      </c>
      <c r="N32" s="13">
        <f t="shared" si="2"/>
        <v>6.0964954300714649E-2</v>
      </c>
      <c r="O32" s="12">
        <f t="shared" si="1"/>
        <v>9633</v>
      </c>
      <c r="P32" s="13">
        <f t="shared" si="3"/>
        <v>6.2414876073568E-2</v>
      </c>
      <c r="Q32" s="8"/>
      <c r="T32" s="37"/>
    </row>
    <row r="33" spans="1:20">
      <c r="A33" s="9" t="s">
        <v>80</v>
      </c>
      <c r="B33" s="70" t="s">
        <v>138</v>
      </c>
      <c r="C33" s="71" t="s">
        <v>139</v>
      </c>
      <c r="D33" s="72" t="s">
        <v>135</v>
      </c>
      <c r="E33" s="72" t="s">
        <v>140</v>
      </c>
      <c r="F33" s="72"/>
      <c r="G33" s="71" t="s">
        <v>85</v>
      </c>
      <c r="H33" s="73">
        <v>2180</v>
      </c>
      <c r="I33" s="74">
        <v>2273</v>
      </c>
      <c r="J33" s="9"/>
      <c r="K33" s="63" t="s">
        <v>141</v>
      </c>
      <c r="L33" s="10">
        <v>1</v>
      </c>
      <c r="M33" s="12">
        <f t="shared" si="0"/>
        <v>7765</v>
      </c>
      <c r="N33" s="13">
        <f t="shared" si="2"/>
        <v>-6.2647301155415946E-2</v>
      </c>
      <c r="O33" s="12">
        <f t="shared" si="1"/>
        <v>8498</v>
      </c>
      <c r="P33" s="13">
        <f t="shared" si="3"/>
        <v>-6.2763249571973337E-2</v>
      </c>
      <c r="Q33" s="8"/>
      <c r="T33" s="37"/>
    </row>
    <row r="34" spans="1:20">
      <c r="A34" s="9" t="s">
        <v>80</v>
      </c>
      <c r="B34" s="70" t="s">
        <v>142</v>
      </c>
      <c r="C34" s="71" t="s">
        <v>143</v>
      </c>
      <c r="D34" s="72" t="s">
        <v>135</v>
      </c>
      <c r="E34" s="72" t="s">
        <v>144</v>
      </c>
      <c r="F34" s="72"/>
      <c r="G34" s="71" t="s">
        <v>95</v>
      </c>
      <c r="H34" s="73">
        <v>1564</v>
      </c>
      <c r="I34" s="74">
        <v>2114</v>
      </c>
      <c r="J34" s="9"/>
      <c r="K34" s="63" t="s">
        <v>145</v>
      </c>
      <c r="L34" s="10">
        <v>1</v>
      </c>
      <c r="M34" s="12">
        <f t="shared" si="0"/>
        <v>8330</v>
      </c>
      <c r="N34" s="13">
        <f t="shared" si="2"/>
        <v>5.5567265132498624E-3</v>
      </c>
      <c r="O34" s="12">
        <f t="shared" si="1"/>
        <v>9053</v>
      </c>
      <c r="P34" s="13">
        <f t="shared" si="3"/>
        <v>-1.5528004677658961E-3</v>
      </c>
      <c r="Q34" s="8"/>
      <c r="T34" s="37"/>
    </row>
    <row r="35" spans="1:20">
      <c r="A35" s="9" t="s">
        <v>80</v>
      </c>
      <c r="B35" s="70" t="s">
        <v>146</v>
      </c>
      <c r="C35" s="71" t="s">
        <v>147</v>
      </c>
      <c r="D35" s="72" t="s">
        <v>135</v>
      </c>
      <c r="E35" s="72" t="s">
        <v>144</v>
      </c>
      <c r="F35" s="72"/>
      <c r="G35" s="71" t="s">
        <v>95</v>
      </c>
      <c r="H35" s="73">
        <v>2514</v>
      </c>
      <c r="I35" s="74">
        <v>2514</v>
      </c>
      <c r="J35" s="9"/>
      <c r="K35" s="63" t="s">
        <v>148</v>
      </c>
      <c r="L35" s="10">
        <v>1</v>
      </c>
      <c r="M35" s="12">
        <f t="shared" si="0"/>
        <v>9714</v>
      </c>
      <c r="N35" s="13">
        <f t="shared" si="2"/>
        <v>0.17262641552817637</v>
      </c>
      <c r="O35" s="12">
        <f t="shared" si="1"/>
        <v>11596</v>
      </c>
      <c r="P35" s="13">
        <f t="shared" si="3"/>
        <v>0.27891237443673772</v>
      </c>
      <c r="Q35" s="8"/>
      <c r="T35" s="37"/>
    </row>
    <row r="36" spans="1:20">
      <c r="A36" s="9" t="s">
        <v>80</v>
      </c>
      <c r="B36" s="70" t="s">
        <v>149</v>
      </c>
      <c r="C36" s="71" t="s">
        <v>150</v>
      </c>
      <c r="D36" s="72" t="s">
        <v>135</v>
      </c>
      <c r="E36" s="72" t="s">
        <v>151</v>
      </c>
      <c r="F36" s="72"/>
      <c r="G36" s="71" t="s">
        <v>85</v>
      </c>
      <c r="H36" s="73">
        <v>1475</v>
      </c>
      <c r="I36" s="74">
        <v>1475</v>
      </c>
      <c r="J36" s="9"/>
      <c r="K36" s="63" t="s">
        <v>152</v>
      </c>
      <c r="L36" s="10">
        <v>1</v>
      </c>
      <c r="M36" s="12">
        <f t="shared" si="0"/>
        <v>7666</v>
      </c>
      <c r="N36" s="13">
        <f t="shared" si="2"/>
        <v>-7.4598095384084823E-2</v>
      </c>
      <c r="O36" s="12">
        <f t="shared" si="1"/>
        <v>7818</v>
      </c>
      <c r="P36" s="13">
        <f t="shared" si="3"/>
        <v>-0.13775983586181306</v>
      </c>
      <c r="Q36" s="8"/>
      <c r="T36" s="37"/>
    </row>
    <row r="37" spans="1:20">
      <c r="A37" s="9" t="s">
        <v>80</v>
      </c>
      <c r="B37" s="70" t="s">
        <v>153</v>
      </c>
      <c r="C37" s="71" t="s">
        <v>154</v>
      </c>
      <c r="D37" s="72" t="s">
        <v>135</v>
      </c>
      <c r="E37" s="72" t="s">
        <v>151</v>
      </c>
      <c r="F37" s="72"/>
      <c r="G37" s="71" t="s">
        <v>85</v>
      </c>
      <c r="H37" s="73">
        <v>52</v>
      </c>
      <c r="I37" s="74">
        <v>52</v>
      </c>
      <c r="J37" s="9"/>
      <c r="K37" s="63" t="s">
        <v>155</v>
      </c>
      <c r="L37" s="10">
        <v>1</v>
      </c>
      <c r="M37" s="12">
        <f t="shared" si="0"/>
        <v>6192</v>
      </c>
      <c r="N37" s="13">
        <f t="shared" si="2"/>
        <v>-0.25253214278871028</v>
      </c>
      <c r="O37" s="12">
        <f t="shared" si="1"/>
        <v>8260</v>
      </c>
      <c r="P37" s="13">
        <f t="shared" si="3"/>
        <v>-8.901205477341724E-2</v>
      </c>
      <c r="Q37" s="8"/>
      <c r="T37" s="37"/>
    </row>
    <row r="38" spans="1:20">
      <c r="A38" s="9" t="s">
        <v>80</v>
      </c>
      <c r="B38" s="70" t="s">
        <v>156</v>
      </c>
      <c r="C38" s="71" t="s">
        <v>157</v>
      </c>
      <c r="D38" s="72" t="s">
        <v>135</v>
      </c>
      <c r="E38" s="72" t="s">
        <v>158</v>
      </c>
      <c r="F38" s="72"/>
      <c r="G38" s="71" t="s">
        <v>85</v>
      </c>
      <c r="H38" s="73">
        <v>1792</v>
      </c>
      <c r="I38" s="74">
        <v>2033</v>
      </c>
      <c r="J38" s="9"/>
      <c r="K38" s="63" t="s">
        <v>159</v>
      </c>
      <c r="L38" s="10">
        <v>1</v>
      </c>
      <c r="M38" s="12">
        <f t="shared" si="0"/>
        <v>11509</v>
      </c>
      <c r="N38" s="13">
        <f t="shared" si="2"/>
        <v>0.38931000785606157</v>
      </c>
      <c r="O38" s="12">
        <f t="shared" si="1"/>
        <v>12223</v>
      </c>
      <c r="P38" s="13">
        <f t="shared" si="3"/>
        <v>0.34806363855986938</v>
      </c>
      <c r="Q38" s="8"/>
      <c r="T38" s="37"/>
    </row>
    <row r="39" spans="1:20">
      <c r="A39" s="9" t="s">
        <v>80</v>
      </c>
      <c r="B39" s="70" t="s">
        <v>160</v>
      </c>
      <c r="C39" s="71" t="s">
        <v>161</v>
      </c>
      <c r="D39" s="72" t="s">
        <v>162</v>
      </c>
      <c r="E39" s="72" t="s">
        <v>84</v>
      </c>
      <c r="F39" s="72"/>
      <c r="G39" s="71" t="s">
        <v>100</v>
      </c>
      <c r="H39" s="73">
        <v>610</v>
      </c>
      <c r="I39" s="74">
        <v>610</v>
      </c>
      <c r="J39" s="9"/>
      <c r="K39" s="63" t="s">
        <v>100</v>
      </c>
      <c r="L39" s="10">
        <v>1</v>
      </c>
      <c r="M39" s="12">
        <f t="shared" si="0"/>
        <v>8680</v>
      </c>
      <c r="N39" s="13">
        <f t="shared" si="2"/>
        <v>4.7807009139856999E-2</v>
      </c>
      <c r="O39" s="12">
        <f t="shared" si="1"/>
        <v>10583</v>
      </c>
      <c r="P39" s="13">
        <f t="shared" si="3"/>
        <v>0.16718951868437351</v>
      </c>
      <c r="Q39" s="8"/>
      <c r="T39" s="37"/>
    </row>
    <row r="40" spans="1:20">
      <c r="A40" s="9" t="s">
        <v>80</v>
      </c>
      <c r="B40" s="70" t="s">
        <v>163</v>
      </c>
      <c r="C40" s="71" t="s">
        <v>164</v>
      </c>
      <c r="D40" s="72" t="s">
        <v>165</v>
      </c>
      <c r="E40" s="72" t="s">
        <v>84</v>
      </c>
      <c r="F40" s="72"/>
      <c r="G40" s="71" t="s">
        <v>90</v>
      </c>
      <c r="H40" s="73">
        <v>715</v>
      </c>
      <c r="I40" s="74">
        <v>715</v>
      </c>
      <c r="J40" s="9"/>
      <c r="K40" s="63" t="s">
        <v>166</v>
      </c>
      <c r="L40" s="10">
        <v>1</v>
      </c>
      <c r="M40" s="12">
        <f t="shared" si="0"/>
        <v>7863</v>
      </c>
      <c r="N40" s="13">
        <f t="shared" si="2"/>
        <v>-5.0817222019965948E-2</v>
      </c>
      <c r="O40" s="12">
        <f t="shared" si="1"/>
        <v>8497</v>
      </c>
      <c r="P40" s="13">
        <f t="shared" si="3"/>
        <v>-6.2873538669458398E-2</v>
      </c>
      <c r="Q40" s="8"/>
      <c r="T40" s="37"/>
    </row>
    <row r="41" spans="1:20">
      <c r="A41" s="9" t="s">
        <v>80</v>
      </c>
      <c r="B41" s="70" t="s">
        <v>167</v>
      </c>
      <c r="C41" s="71" t="s">
        <v>168</v>
      </c>
      <c r="D41" s="72" t="s">
        <v>169</v>
      </c>
      <c r="E41" s="72" t="s">
        <v>84</v>
      </c>
      <c r="F41" s="72"/>
      <c r="G41" s="71" t="s">
        <v>90</v>
      </c>
      <c r="H41" s="73">
        <v>2399</v>
      </c>
      <c r="I41" s="74">
        <v>2399</v>
      </c>
      <c r="J41" s="9"/>
      <c r="K41" s="63" t="s">
        <v>170</v>
      </c>
      <c r="L41" s="10">
        <v>1</v>
      </c>
      <c r="M41" s="12">
        <f t="shared" si="0"/>
        <v>8925</v>
      </c>
      <c r="N41" s="13">
        <f t="shared" si="2"/>
        <v>7.7382206978481999E-2</v>
      </c>
      <c r="O41" s="12">
        <f t="shared" si="1"/>
        <v>9194</v>
      </c>
      <c r="P41" s="13">
        <f t="shared" si="3"/>
        <v>1.3997962277627344E-2</v>
      </c>
      <c r="Q41" s="8"/>
      <c r="T41" s="37"/>
    </row>
    <row r="42" spans="1:20">
      <c r="A42" s="9" t="s">
        <v>80</v>
      </c>
      <c r="B42" s="70" t="s">
        <v>171</v>
      </c>
      <c r="C42" s="71" t="s">
        <v>172</v>
      </c>
      <c r="D42" s="72" t="s">
        <v>173</v>
      </c>
      <c r="E42" s="72" t="s">
        <v>84</v>
      </c>
      <c r="F42" s="72"/>
      <c r="G42" s="71" t="s">
        <v>137</v>
      </c>
      <c r="H42" s="73">
        <v>78</v>
      </c>
      <c r="I42" s="74">
        <v>78</v>
      </c>
      <c r="J42" s="9"/>
      <c r="K42" s="63" t="s">
        <v>174</v>
      </c>
      <c r="L42" s="10">
        <v>2</v>
      </c>
      <c r="M42" s="12">
        <f t="shared" si="0"/>
        <v>16731</v>
      </c>
      <c r="N42" s="13">
        <f t="shared" si="2"/>
        <v>9.8421123225200143E-3</v>
      </c>
      <c r="O42" s="12">
        <f t="shared" si="1"/>
        <v>20602</v>
      </c>
      <c r="P42" s="13">
        <f t="shared" si="3"/>
        <v>0.13608799319358705</v>
      </c>
      <c r="Q42" s="8"/>
      <c r="T42" s="37"/>
    </row>
    <row r="43" spans="1:20">
      <c r="A43" s="9" t="s">
        <v>80</v>
      </c>
      <c r="B43" s="70" t="s">
        <v>175</v>
      </c>
      <c r="C43" s="71" t="s">
        <v>176</v>
      </c>
      <c r="D43" s="72" t="s">
        <v>177</v>
      </c>
      <c r="E43" s="72" t="s">
        <v>84</v>
      </c>
      <c r="F43" s="72"/>
      <c r="G43" s="71" t="s">
        <v>90</v>
      </c>
      <c r="H43" s="73">
        <v>66</v>
      </c>
      <c r="I43" s="74">
        <v>66</v>
      </c>
      <c r="J43" s="9"/>
      <c r="K43" s="63" t="s">
        <v>178</v>
      </c>
      <c r="L43" s="10">
        <v>1</v>
      </c>
      <c r="M43" s="12">
        <f t="shared" si="0"/>
        <v>9219</v>
      </c>
      <c r="N43" s="13">
        <f t="shared" si="2"/>
        <v>0.11287244438483199</v>
      </c>
      <c r="O43" s="12">
        <f t="shared" si="1"/>
        <v>10371</v>
      </c>
      <c r="P43" s="13">
        <f t="shared" si="3"/>
        <v>0.14380823001754114</v>
      </c>
      <c r="Q43" s="8"/>
      <c r="T43" s="37"/>
    </row>
    <row r="44" spans="1:20">
      <c r="A44" s="9" t="s">
        <v>80</v>
      </c>
      <c r="B44" s="70" t="s">
        <v>179</v>
      </c>
      <c r="C44" s="71" t="s">
        <v>180</v>
      </c>
      <c r="D44" s="72" t="s">
        <v>137</v>
      </c>
      <c r="E44" s="72" t="s">
        <v>84</v>
      </c>
      <c r="F44" s="72"/>
      <c r="G44" s="71" t="s">
        <v>137</v>
      </c>
      <c r="H44" s="73">
        <v>5618</v>
      </c>
      <c r="I44" s="74">
        <v>6462</v>
      </c>
      <c r="J44" s="9"/>
      <c r="K44" s="63" t="s">
        <v>181</v>
      </c>
      <c r="L44" s="10">
        <v>1</v>
      </c>
      <c r="M44" s="12">
        <f t="shared" si="0"/>
        <v>8077</v>
      </c>
      <c r="N44" s="13">
        <f t="shared" si="2"/>
        <v>-2.4984192071126152E-2</v>
      </c>
      <c r="O44" s="12">
        <f t="shared" si="1"/>
        <v>9174</v>
      </c>
      <c r="P44" s="13">
        <f t="shared" si="3"/>
        <v>1.1792180327926175E-2</v>
      </c>
      <c r="Q44" s="8"/>
      <c r="T44" s="37"/>
    </row>
    <row r="45" spans="1:20">
      <c r="A45" s="9" t="s">
        <v>80</v>
      </c>
      <c r="B45" s="70" t="s">
        <v>182</v>
      </c>
      <c r="C45" s="71" t="s">
        <v>183</v>
      </c>
      <c r="D45" s="72" t="s">
        <v>184</v>
      </c>
      <c r="E45" s="72" t="s">
        <v>84</v>
      </c>
      <c r="F45" s="72"/>
      <c r="G45" s="71" t="s">
        <v>90</v>
      </c>
      <c r="H45" s="73">
        <v>494</v>
      </c>
      <c r="I45" s="74">
        <v>494</v>
      </c>
      <c r="J45" s="9"/>
      <c r="K45" s="63" t="s">
        <v>185</v>
      </c>
      <c r="L45" s="10">
        <v>1</v>
      </c>
      <c r="M45" s="12">
        <f t="shared" si="0"/>
        <v>10239</v>
      </c>
      <c r="N45" s="13">
        <f t="shared" si="2"/>
        <v>0.23600183946808709</v>
      </c>
      <c r="O45" s="12">
        <f t="shared" si="1"/>
        <v>13461</v>
      </c>
      <c r="P45" s="13">
        <f t="shared" si="3"/>
        <v>0.48460154124637173</v>
      </c>
      <c r="Q45" s="8"/>
      <c r="T45" s="37"/>
    </row>
    <row r="46" spans="1:20">
      <c r="A46" s="9" t="s">
        <v>80</v>
      </c>
      <c r="B46" s="70" t="s">
        <v>186</v>
      </c>
      <c r="C46" s="71" t="s">
        <v>187</v>
      </c>
      <c r="D46" s="72" t="s">
        <v>188</v>
      </c>
      <c r="E46" s="72" t="s">
        <v>84</v>
      </c>
      <c r="F46" s="72"/>
      <c r="G46" s="71" t="s">
        <v>105</v>
      </c>
      <c r="H46" s="73">
        <v>701</v>
      </c>
      <c r="I46" s="74">
        <v>701</v>
      </c>
      <c r="J46" s="9"/>
      <c r="K46" s="63" t="s">
        <v>189</v>
      </c>
      <c r="L46" s="10">
        <v>1</v>
      </c>
      <c r="M46" s="12">
        <f t="shared" ref="M46:M77" si="4">IF(K46="",0,(SUMIF($G$20:$G$961,K46,$H$20:$H$961)))</f>
        <v>9504</v>
      </c>
      <c r="N46" s="13">
        <f t="shared" si="2"/>
        <v>0.14727624595221209</v>
      </c>
      <c r="O46" s="12">
        <f t="shared" ref="O46:O77" si="5">IF(K46="",0,(SUMIF($G$19:$G$961,K46,$I$19:$I$961)))</f>
        <v>9769</v>
      </c>
      <c r="P46" s="13">
        <f t="shared" si="3"/>
        <v>7.7414193331535944E-2</v>
      </c>
      <c r="Q46" s="8"/>
      <c r="T46" s="37"/>
    </row>
    <row r="47" spans="1:20">
      <c r="A47" s="9" t="s">
        <v>80</v>
      </c>
      <c r="B47" s="70" t="s">
        <v>190</v>
      </c>
      <c r="C47" s="71" t="s">
        <v>191</v>
      </c>
      <c r="D47" s="72" t="s">
        <v>192</v>
      </c>
      <c r="E47" s="72" t="s">
        <v>84</v>
      </c>
      <c r="F47" s="72"/>
      <c r="G47" s="71" t="s">
        <v>114</v>
      </c>
      <c r="H47" s="73">
        <v>574</v>
      </c>
      <c r="I47" s="74">
        <v>574</v>
      </c>
      <c r="J47" s="9"/>
      <c r="K47" s="5" t="s">
        <v>193</v>
      </c>
      <c r="L47" s="10">
        <v>1</v>
      </c>
      <c r="M47" s="12">
        <f t="shared" si="4"/>
        <v>7136</v>
      </c>
      <c r="N47" s="13">
        <f t="shared" si="2"/>
        <v>-0.13857709479008992</v>
      </c>
      <c r="O47" s="12">
        <f t="shared" si="5"/>
        <v>7479</v>
      </c>
      <c r="P47" s="13">
        <f t="shared" si="3"/>
        <v>-0.1751478399092479</v>
      </c>
      <c r="Q47" s="8"/>
      <c r="T47" s="37"/>
    </row>
    <row r="48" spans="1:20">
      <c r="A48" s="9" t="s">
        <v>80</v>
      </c>
      <c r="B48" s="70" t="s">
        <v>194</v>
      </c>
      <c r="C48" s="71" t="s">
        <v>195</v>
      </c>
      <c r="D48" s="72" t="s">
        <v>196</v>
      </c>
      <c r="E48" s="72" t="s">
        <v>84</v>
      </c>
      <c r="F48" s="72"/>
      <c r="G48" s="71" t="s">
        <v>90</v>
      </c>
      <c r="H48" s="73">
        <v>33</v>
      </c>
      <c r="I48" s="74">
        <v>33</v>
      </c>
      <c r="J48" s="9"/>
      <c r="K48" s="63" t="s">
        <v>197</v>
      </c>
      <c r="L48" s="10">
        <v>1</v>
      </c>
      <c r="M48" s="12">
        <f t="shared" si="4"/>
        <v>6382</v>
      </c>
      <c r="N48" s="13">
        <f t="shared" si="2"/>
        <v>-0.22959627507712357</v>
      </c>
      <c r="O48" s="12">
        <f t="shared" si="5"/>
        <v>7221</v>
      </c>
      <c r="P48" s="13">
        <f t="shared" si="3"/>
        <v>-0.20360242706039297</v>
      </c>
      <c r="Q48" s="8"/>
      <c r="T48" s="37"/>
    </row>
    <row r="49" spans="1:20">
      <c r="A49" s="9" t="s">
        <v>80</v>
      </c>
      <c r="B49" s="70" t="s">
        <v>198</v>
      </c>
      <c r="C49" s="71" t="s">
        <v>199</v>
      </c>
      <c r="D49" s="72" t="s">
        <v>200</v>
      </c>
      <c r="E49" s="72" t="s">
        <v>84</v>
      </c>
      <c r="F49" s="72"/>
      <c r="G49" s="71" t="s">
        <v>137</v>
      </c>
      <c r="H49" s="73">
        <v>33</v>
      </c>
      <c r="I49" s="74">
        <v>33</v>
      </c>
      <c r="J49" s="9"/>
      <c r="K49" s="63" t="s">
        <v>201</v>
      </c>
      <c r="L49" s="10">
        <v>1</v>
      </c>
      <c r="M49" s="12">
        <f t="shared" si="4"/>
        <v>7167</v>
      </c>
      <c r="N49" s="13">
        <f t="shared" si="2"/>
        <v>-0.13483492690030471</v>
      </c>
      <c r="O49" s="12">
        <f t="shared" si="5"/>
        <v>7840</v>
      </c>
      <c r="P49" s="13">
        <f t="shared" si="3"/>
        <v>-0.1353334757171418</v>
      </c>
      <c r="Q49" s="8"/>
      <c r="T49" s="37"/>
    </row>
    <row r="50" spans="1:20">
      <c r="A50" s="9" t="s">
        <v>80</v>
      </c>
      <c r="B50" s="70" t="s">
        <v>202</v>
      </c>
      <c r="C50" s="71" t="s">
        <v>203</v>
      </c>
      <c r="D50" s="72" t="s">
        <v>204</v>
      </c>
      <c r="E50" s="72" t="s">
        <v>84</v>
      </c>
      <c r="F50" s="72"/>
      <c r="G50" s="71" t="s">
        <v>178</v>
      </c>
      <c r="H50" s="73">
        <v>131</v>
      </c>
      <c r="I50" s="74">
        <v>131</v>
      </c>
      <c r="J50" s="9"/>
      <c r="K50" s="63" t="s">
        <v>205</v>
      </c>
      <c r="L50" s="10">
        <v>1</v>
      </c>
      <c r="M50" s="12">
        <f t="shared" si="4"/>
        <v>8448</v>
      </c>
      <c r="N50" s="13">
        <f t="shared" si="2"/>
        <v>1.9801107513077412E-2</v>
      </c>
      <c r="O50" s="12">
        <f t="shared" si="5"/>
        <v>8880</v>
      </c>
      <c r="P50" s="13">
        <f t="shared" si="3"/>
        <v>-2.0632814332681007E-2</v>
      </c>
      <c r="Q50" s="8"/>
      <c r="T50" s="37"/>
    </row>
    <row r="51" spans="1:20">
      <c r="A51" s="9" t="s">
        <v>80</v>
      </c>
      <c r="B51" s="70" t="s">
        <v>206</v>
      </c>
      <c r="C51" s="71" t="s">
        <v>207</v>
      </c>
      <c r="D51" s="72" t="s">
        <v>208</v>
      </c>
      <c r="E51" s="72" t="s">
        <v>84</v>
      </c>
      <c r="F51" s="72"/>
      <c r="G51" s="71" t="s">
        <v>105</v>
      </c>
      <c r="H51" s="73">
        <v>754</v>
      </c>
      <c r="I51" s="74">
        <v>754</v>
      </c>
      <c r="J51" s="9"/>
      <c r="K51" s="63" t="s">
        <v>209</v>
      </c>
      <c r="L51" s="10">
        <v>1</v>
      </c>
      <c r="M51" s="12">
        <f t="shared" si="4"/>
        <v>7565</v>
      </c>
      <c r="N51" s="13">
        <f t="shared" si="2"/>
        <v>-8.6790319799191454E-2</v>
      </c>
      <c r="O51" s="12">
        <f t="shared" si="5"/>
        <v>7565</v>
      </c>
      <c r="P51" s="13">
        <f t="shared" si="3"/>
        <v>-0.16566297752553286</v>
      </c>
      <c r="Q51" s="8"/>
      <c r="T51" s="37"/>
    </row>
    <row r="52" spans="1:20">
      <c r="A52" s="9" t="s">
        <v>80</v>
      </c>
      <c r="B52" s="70" t="s">
        <v>210</v>
      </c>
      <c r="C52" s="71" t="s">
        <v>211</v>
      </c>
      <c r="D52" s="72" t="s">
        <v>212</v>
      </c>
      <c r="E52" s="72" t="s">
        <v>84</v>
      </c>
      <c r="F52" s="72"/>
      <c r="G52" s="71" t="s">
        <v>105</v>
      </c>
      <c r="H52" s="73">
        <v>1259</v>
      </c>
      <c r="I52" s="74">
        <v>1259</v>
      </c>
      <c r="J52" s="9"/>
      <c r="K52" s="63" t="s">
        <v>213</v>
      </c>
      <c r="L52" s="10">
        <v>1</v>
      </c>
      <c r="M52" s="12">
        <f t="shared" si="4"/>
        <v>10604</v>
      </c>
      <c r="N52" s="13">
        <f t="shared" si="2"/>
        <v>0.28006284849297736</v>
      </c>
      <c r="O52" s="12">
        <f t="shared" si="5"/>
        <v>11277</v>
      </c>
      <c r="P52" s="13">
        <f t="shared" si="3"/>
        <v>0.24373015233900408</v>
      </c>
      <c r="Q52" s="8"/>
      <c r="T52" s="37"/>
    </row>
    <row r="53" spans="1:20">
      <c r="A53" s="9" t="s">
        <v>80</v>
      </c>
      <c r="B53" s="70" t="s">
        <v>214</v>
      </c>
      <c r="C53" s="71" t="s">
        <v>215</v>
      </c>
      <c r="D53" s="72" t="s">
        <v>216</v>
      </c>
      <c r="E53" s="72" t="s">
        <v>84</v>
      </c>
      <c r="F53" s="72"/>
      <c r="G53" s="71" t="s">
        <v>137</v>
      </c>
      <c r="H53" s="73">
        <v>975</v>
      </c>
      <c r="I53" s="74">
        <v>975</v>
      </c>
      <c r="J53" s="9"/>
      <c r="K53" s="63" t="s">
        <v>217</v>
      </c>
      <c r="L53" s="10">
        <v>1</v>
      </c>
      <c r="M53" s="12">
        <f t="shared" si="4"/>
        <v>8994</v>
      </c>
      <c r="N53" s="13">
        <f t="shared" si="2"/>
        <v>8.5711548410584551E-2</v>
      </c>
      <c r="O53" s="12">
        <f t="shared" si="5"/>
        <v>8994</v>
      </c>
      <c r="P53" s="13">
        <f t="shared" si="3"/>
        <v>-8.0598572193843442E-3</v>
      </c>
      <c r="Q53" s="8"/>
      <c r="T53" s="37"/>
    </row>
    <row r="54" spans="1:20">
      <c r="A54" s="9" t="s">
        <v>80</v>
      </c>
      <c r="B54" s="70" t="s">
        <v>218</v>
      </c>
      <c r="C54" s="71" t="s">
        <v>219</v>
      </c>
      <c r="D54" s="72" t="s">
        <v>100</v>
      </c>
      <c r="E54" s="72" t="s">
        <v>84</v>
      </c>
      <c r="F54" s="72"/>
      <c r="G54" s="71" t="s">
        <v>100</v>
      </c>
      <c r="H54" s="73">
        <v>4146</v>
      </c>
      <c r="I54" s="74">
        <v>5990</v>
      </c>
      <c r="J54" s="9"/>
      <c r="K54" s="63" t="s">
        <v>220</v>
      </c>
      <c r="L54" s="10">
        <v>1</v>
      </c>
      <c r="M54" s="12">
        <f t="shared" si="4"/>
        <v>8272</v>
      </c>
      <c r="N54" s="13">
        <f t="shared" si="2"/>
        <v>-1.4447488934450346E-3</v>
      </c>
      <c r="O54" s="12">
        <f t="shared" si="5"/>
        <v>9110</v>
      </c>
      <c r="P54" s="13">
        <f t="shared" si="3"/>
        <v>4.7336780888824351E-3</v>
      </c>
      <c r="Q54" s="8"/>
      <c r="T54" s="37"/>
    </row>
    <row r="55" spans="1:20">
      <c r="A55" s="9" t="s">
        <v>80</v>
      </c>
      <c r="B55" s="70" t="s">
        <v>221</v>
      </c>
      <c r="C55" s="71" t="s">
        <v>222</v>
      </c>
      <c r="D55" s="72" t="s">
        <v>223</v>
      </c>
      <c r="E55" s="72" t="s">
        <v>84</v>
      </c>
      <c r="F55" s="72"/>
      <c r="G55" s="71" t="s">
        <v>90</v>
      </c>
      <c r="H55" s="73">
        <v>67</v>
      </c>
      <c r="I55" s="74">
        <v>67</v>
      </c>
      <c r="J55" s="9"/>
      <c r="K55" s="63" t="s">
        <v>224</v>
      </c>
      <c r="L55" s="10">
        <v>1</v>
      </c>
      <c r="M55" s="12">
        <f t="shared" si="4"/>
        <v>6891</v>
      </c>
      <c r="N55" s="13">
        <f t="shared" si="2"/>
        <v>-0.16815229262871492</v>
      </c>
      <c r="O55" s="12">
        <f t="shared" si="5"/>
        <v>7830</v>
      </c>
      <c r="P55" s="13">
        <f t="shared" si="3"/>
        <v>-0.13643636669199238</v>
      </c>
      <c r="Q55" s="8"/>
      <c r="T55" s="37"/>
    </row>
    <row r="56" spans="1:20">
      <c r="A56" s="9" t="s">
        <v>80</v>
      </c>
      <c r="B56" s="70" t="s">
        <v>225</v>
      </c>
      <c r="C56" s="71" t="s">
        <v>226</v>
      </c>
      <c r="D56" s="72" t="s">
        <v>227</v>
      </c>
      <c r="E56" s="72" t="s">
        <v>84</v>
      </c>
      <c r="F56" s="72"/>
      <c r="G56" s="71" t="s">
        <v>90</v>
      </c>
      <c r="H56" s="73">
        <v>153</v>
      </c>
      <c r="I56" s="74">
        <v>153</v>
      </c>
      <c r="J56" s="9"/>
      <c r="K56" s="63" t="s">
        <v>228</v>
      </c>
      <c r="L56" s="10">
        <v>1</v>
      </c>
      <c r="M56" s="12">
        <f t="shared" si="4"/>
        <v>8139</v>
      </c>
      <c r="N56" s="13">
        <f t="shared" si="2"/>
        <v>-1.7499856291555746E-2</v>
      </c>
      <c r="O56" s="12">
        <f t="shared" si="5"/>
        <v>8204</v>
      </c>
      <c r="P56" s="13">
        <f t="shared" si="3"/>
        <v>-9.5188244232580516E-2</v>
      </c>
      <c r="Q56" s="8"/>
      <c r="T56" s="37"/>
    </row>
    <row r="57" spans="1:20">
      <c r="A57" s="9" t="s">
        <v>80</v>
      </c>
      <c r="B57" s="70" t="s">
        <v>229</v>
      </c>
      <c r="C57" s="71" t="s">
        <v>230</v>
      </c>
      <c r="D57" s="72" t="s">
        <v>231</v>
      </c>
      <c r="E57" s="72" t="s">
        <v>84</v>
      </c>
      <c r="F57" s="72"/>
      <c r="G57" s="71" t="s">
        <v>85</v>
      </c>
      <c r="H57" s="73">
        <v>336</v>
      </c>
      <c r="I57" s="74">
        <v>336</v>
      </c>
      <c r="J57" s="9"/>
      <c r="K57" s="63" t="s">
        <v>232</v>
      </c>
      <c r="L57" s="10">
        <v>1</v>
      </c>
      <c r="M57" s="12">
        <f t="shared" si="4"/>
        <v>9012</v>
      </c>
      <c r="N57" s="13">
        <f t="shared" si="2"/>
        <v>8.7884420088524345E-2</v>
      </c>
      <c r="O57" s="12">
        <f t="shared" si="5"/>
        <v>10828</v>
      </c>
      <c r="P57" s="13">
        <f t="shared" si="3"/>
        <v>0.19421034756821284</v>
      </c>
      <c r="Q57" s="8"/>
      <c r="T57" s="37"/>
    </row>
    <row r="58" spans="1:20">
      <c r="A58" s="9" t="s">
        <v>80</v>
      </c>
      <c r="B58" s="70" t="s">
        <v>233</v>
      </c>
      <c r="C58" s="71" t="s">
        <v>234</v>
      </c>
      <c r="D58" s="72" t="s">
        <v>235</v>
      </c>
      <c r="E58" s="72" t="s">
        <v>84</v>
      </c>
      <c r="F58" s="72"/>
      <c r="G58" s="71" t="s">
        <v>90</v>
      </c>
      <c r="H58" s="73">
        <v>561</v>
      </c>
      <c r="I58" s="74">
        <v>561</v>
      </c>
      <c r="J58" s="9"/>
      <c r="K58" s="63" t="s">
        <v>236</v>
      </c>
      <c r="L58" s="10">
        <v>1</v>
      </c>
      <c r="M58" s="12">
        <f t="shared" si="4"/>
        <v>8041</v>
      </c>
      <c r="N58" s="13">
        <f t="shared" si="2"/>
        <v>-2.9329935427005745E-2</v>
      </c>
      <c r="O58" s="12">
        <f t="shared" si="5"/>
        <v>9432</v>
      </c>
      <c r="P58" s="13">
        <f t="shared" si="3"/>
        <v>4.0246767479071258E-2</v>
      </c>
      <c r="Q58" s="8"/>
      <c r="T58" s="37"/>
    </row>
    <row r="59" spans="1:20">
      <c r="A59" s="9" t="s">
        <v>80</v>
      </c>
      <c r="B59" s="70" t="s">
        <v>237</v>
      </c>
      <c r="C59" s="71" t="s">
        <v>238</v>
      </c>
      <c r="D59" s="72" t="s">
        <v>239</v>
      </c>
      <c r="E59" s="72" t="s">
        <v>84</v>
      </c>
      <c r="F59" s="72"/>
      <c r="G59" s="71" t="s">
        <v>178</v>
      </c>
      <c r="H59" s="73">
        <v>1300</v>
      </c>
      <c r="I59" s="74">
        <v>1300</v>
      </c>
      <c r="J59" s="9"/>
      <c r="K59" s="63" t="s">
        <v>240</v>
      </c>
      <c r="L59" s="10">
        <v>1</v>
      </c>
      <c r="M59" s="12">
        <f t="shared" si="4"/>
        <v>7823</v>
      </c>
      <c r="N59" s="13">
        <f t="shared" si="2"/>
        <v>-5.5645825748721046E-2</v>
      </c>
      <c r="O59" s="12">
        <f t="shared" si="5"/>
        <v>8504</v>
      </c>
      <c r="P59" s="13">
        <f t="shared" si="3"/>
        <v>-6.2101514987062983E-2</v>
      </c>
      <c r="Q59" s="8"/>
      <c r="T59" s="37"/>
    </row>
    <row r="60" spans="1:20">
      <c r="A60" s="9" t="s">
        <v>80</v>
      </c>
      <c r="B60" s="70" t="s">
        <v>241</v>
      </c>
      <c r="C60" s="71" t="s">
        <v>242</v>
      </c>
      <c r="D60" s="72" t="s">
        <v>243</v>
      </c>
      <c r="E60" s="72" t="s">
        <v>84</v>
      </c>
      <c r="F60" s="72"/>
      <c r="G60" s="71" t="s">
        <v>95</v>
      </c>
      <c r="H60" s="73">
        <v>369</v>
      </c>
      <c r="I60" s="74">
        <v>369</v>
      </c>
      <c r="J60" s="9"/>
      <c r="K60" s="63" t="s">
        <v>244</v>
      </c>
      <c r="L60" s="10">
        <v>1</v>
      </c>
      <c r="M60" s="12">
        <f t="shared" si="4"/>
        <v>8860</v>
      </c>
      <c r="N60" s="13">
        <f t="shared" si="2"/>
        <v>6.9535725919254956E-2</v>
      </c>
      <c r="O60" s="12">
        <f t="shared" si="5"/>
        <v>9469</v>
      </c>
      <c r="P60" s="13">
        <f t="shared" si="3"/>
        <v>4.4327464086018419E-2</v>
      </c>
      <c r="Q60" s="8"/>
      <c r="T60" s="37"/>
    </row>
    <row r="61" spans="1:20">
      <c r="A61" s="9" t="s">
        <v>80</v>
      </c>
      <c r="B61" s="70" t="s">
        <v>245</v>
      </c>
      <c r="C61" s="71" t="s">
        <v>246</v>
      </c>
      <c r="D61" s="72" t="s">
        <v>247</v>
      </c>
      <c r="E61" s="72" t="s">
        <v>84</v>
      </c>
      <c r="F61" s="72"/>
      <c r="G61" s="71" t="s">
        <v>114</v>
      </c>
      <c r="H61" s="73">
        <v>54</v>
      </c>
      <c r="I61" s="74">
        <v>54</v>
      </c>
      <c r="J61" s="9"/>
      <c r="K61" s="63" t="s">
        <v>248</v>
      </c>
      <c r="L61" s="10">
        <v>1</v>
      </c>
      <c r="M61" s="12">
        <f t="shared" si="4"/>
        <v>8173</v>
      </c>
      <c r="N61" s="13">
        <f t="shared" si="2"/>
        <v>-1.339554312211391E-2</v>
      </c>
      <c r="O61" s="12">
        <f t="shared" si="5"/>
        <v>8738</v>
      </c>
      <c r="P61" s="13">
        <f t="shared" si="3"/>
        <v>-3.6293866175559304E-2</v>
      </c>
      <c r="Q61" s="8"/>
      <c r="T61" s="37"/>
    </row>
    <row r="62" spans="1:20">
      <c r="A62" s="9" t="s">
        <v>80</v>
      </c>
      <c r="B62" s="70" t="s">
        <v>249</v>
      </c>
      <c r="C62" s="71" t="s">
        <v>250</v>
      </c>
      <c r="D62" s="72" t="s">
        <v>251</v>
      </c>
      <c r="E62" s="72" t="s">
        <v>84</v>
      </c>
      <c r="F62" s="72"/>
      <c r="G62" s="71" t="s">
        <v>85</v>
      </c>
      <c r="H62" s="73">
        <v>50</v>
      </c>
      <c r="I62" s="74">
        <v>50</v>
      </c>
      <c r="J62" s="9"/>
      <c r="K62" s="5" t="s">
        <v>252</v>
      </c>
      <c r="L62" s="10">
        <v>1</v>
      </c>
      <c r="M62" s="12">
        <f t="shared" si="4"/>
        <v>5868</v>
      </c>
      <c r="N62" s="13">
        <f t="shared" si="2"/>
        <v>-0.29164383299162661</v>
      </c>
      <c r="O62" s="12">
        <f t="shared" si="5"/>
        <v>6705</v>
      </c>
      <c r="P62" s="13">
        <f t="shared" si="3"/>
        <v>-0.26051160136268314</v>
      </c>
      <c r="Q62" s="8"/>
      <c r="T62" s="37"/>
    </row>
    <row r="63" spans="1:20">
      <c r="A63" s="9" t="s">
        <v>80</v>
      </c>
      <c r="B63" s="70" t="s">
        <v>253</v>
      </c>
      <c r="C63" s="71" t="s">
        <v>254</v>
      </c>
      <c r="D63" s="72" t="s">
        <v>255</v>
      </c>
      <c r="E63" s="72" t="s">
        <v>84</v>
      </c>
      <c r="F63" s="72"/>
      <c r="G63" s="71" t="s">
        <v>137</v>
      </c>
      <c r="H63" s="73">
        <v>109</v>
      </c>
      <c r="I63" s="74">
        <v>109</v>
      </c>
      <c r="J63" s="9"/>
      <c r="K63" s="5" t="s">
        <v>256</v>
      </c>
      <c r="L63" s="10">
        <v>1</v>
      </c>
      <c r="M63" s="12">
        <f t="shared" si="4"/>
        <v>6988</v>
      </c>
      <c r="N63" s="13">
        <f t="shared" si="2"/>
        <v>-0.15644292858648379</v>
      </c>
      <c r="O63" s="12">
        <f t="shared" si="5"/>
        <v>7479</v>
      </c>
      <c r="P63" s="13">
        <f t="shared" si="3"/>
        <v>-0.1751478399092479</v>
      </c>
      <c r="Q63" s="8"/>
      <c r="T63" s="37"/>
    </row>
    <row r="64" spans="1:20">
      <c r="A64" s="9" t="s">
        <v>80</v>
      </c>
      <c r="B64" s="70" t="s">
        <v>257</v>
      </c>
      <c r="C64" s="71" t="s">
        <v>258</v>
      </c>
      <c r="D64" s="72" t="s">
        <v>259</v>
      </c>
      <c r="E64" s="72" t="s">
        <v>84</v>
      </c>
      <c r="F64" s="72"/>
      <c r="G64" s="71" t="s">
        <v>178</v>
      </c>
      <c r="H64" s="73">
        <v>957</v>
      </c>
      <c r="I64" s="74">
        <v>1996</v>
      </c>
      <c r="J64" s="9"/>
      <c r="K64" s="63" t="s">
        <v>260</v>
      </c>
      <c r="L64" s="10">
        <v>1</v>
      </c>
      <c r="M64" s="12">
        <f t="shared" si="4"/>
        <v>9157</v>
      </c>
      <c r="N64" s="13">
        <f t="shared" si="2"/>
        <v>0.10538810860526159</v>
      </c>
      <c r="O64" s="12">
        <f t="shared" si="5"/>
        <v>10895</v>
      </c>
      <c r="P64" s="13">
        <f t="shared" si="3"/>
        <v>0.20159971709971175</v>
      </c>
      <c r="Q64" s="8"/>
      <c r="T64" s="37"/>
    </row>
    <row r="65" spans="1:20">
      <c r="A65" s="9" t="s">
        <v>80</v>
      </c>
      <c r="B65" s="70" t="s">
        <v>261</v>
      </c>
      <c r="C65" s="71" t="s">
        <v>262</v>
      </c>
      <c r="D65" s="72" t="s">
        <v>263</v>
      </c>
      <c r="E65" s="72" t="s">
        <v>84</v>
      </c>
      <c r="F65" s="72"/>
      <c r="G65" s="71" t="s">
        <v>178</v>
      </c>
      <c r="H65" s="73">
        <v>2700</v>
      </c>
      <c r="I65" s="74">
        <v>2777</v>
      </c>
      <c r="J65" s="9"/>
      <c r="K65" s="63" t="s">
        <v>264</v>
      </c>
      <c r="L65" s="10">
        <v>2</v>
      </c>
      <c r="M65" s="12">
        <f t="shared" si="4"/>
        <v>17619</v>
      </c>
      <c r="N65" s="13">
        <f t="shared" si="2"/>
        <v>6.3439613711701634E-2</v>
      </c>
      <c r="O65" s="12">
        <f t="shared" si="5"/>
        <v>17879</v>
      </c>
      <c r="P65" s="13">
        <f t="shared" si="3"/>
        <v>-1.407061303232003E-2</v>
      </c>
      <c r="Q65" s="8"/>
      <c r="T65" s="37"/>
    </row>
    <row r="66" spans="1:20">
      <c r="A66" s="9" t="s">
        <v>80</v>
      </c>
      <c r="B66" s="70" t="s">
        <v>265</v>
      </c>
      <c r="C66" s="71" t="s">
        <v>266</v>
      </c>
      <c r="D66" s="72" t="s">
        <v>267</v>
      </c>
      <c r="E66" s="72" t="s">
        <v>84</v>
      </c>
      <c r="F66" s="72"/>
      <c r="G66" s="71" t="s">
        <v>100</v>
      </c>
      <c r="H66" s="73">
        <v>75</v>
      </c>
      <c r="I66" s="74">
        <v>75</v>
      </c>
      <c r="J66" s="9"/>
      <c r="K66" s="63" t="s">
        <v>268</v>
      </c>
      <c r="L66" s="10">
        <v>1</v>
      </c>
      <c r="M66" s="12">
        <f t="shared" si="4"/>
        <v>4267</v>
      </c>
      <c r="N66" s="13">
        <f t="shared" si="2"/>
        <v>-0.48490869723504954</v>
      </c>
      <c r="O66" s="12">
        <f t="shared" si="5"/>
        <v>6010</v>
      </c>
      <c r="P66" s="13">
        <f t="shared" si="3"/>
        <v>-0.33716252411479875</v>
      </c>
      <c r="Q66" s="8"/>
      <c r="T66" s="37"/>
    </row>
    <row r="67" spans="1:20">
      <c r="A67" s="9" t="s">
        <v>80</v>
      </c>
      <c r="B67" s="70" t="s">
        <v>269</v>
      </c>
      <c r="C67" s="71" t="s">
        <v>270</v>
      </c>
      <c r="D67" s="72" t="s">
        <v>271</v>
      </c>
      <c r="E67" s="72" t="s">
        <v>84</v>
      </c>
      <c r="F67" s="72"/>
      <c r="G67" s="71" t="s">
        <v>137</v>
      </c>
      <c r="H67" s="73">
        <v>70</v>
      </c>
      <c r="I67" s="74">
        <v>70</v>
      </c>
      <c r="J67" s="9"/>
      <c r="K67" s="63" t="s">
        <v>272</v>
      </c>
      <c r="L67" s="10">
        <v>1</v>
      </c>
      <c r="M67" s="12">
        <f t="shared" si="4"/>
        <v>8486</v>
      </c>
      <c r="N67" s="13">
        <f t="shared" si="2"/>
        <v>2.4388281055394759E-2</v>
      </c>
      <c r="O67" s="12">
        <f t="shared" si="5"/>
        <v>9302</v>
      </c>
      <c r="P67" s="13">
        <f t="shared" si="3"/>
        <v>2.5909184806013657E-2</v>
      </c>
      <c r="Q67" s="8"/>
      <c r="T67" s="37"/>
    </row>
    <row r="68" spans="1:20">
      <c r="A68" s="9" t="s">
        <v>80</v>
      </c>
      <c r="B68" s="70" t="s">
        <v>273</v>
      </c>
      <c r="C68" s="71" t="s">
        <v>274</v>
      </c>
      <c r="D68" s="72" t="s">
        <v>275</v>
      </c>
      <c r="E68" s="72" t="s">
        <v>84</v>
      </c>
      <c r="F68" s="72"/>
      <c r="G68" s="71" t="s">
        <v>85</v>
      </c>
      <c r="H68" s="73">
        <v>30</v>
      </c>
      <c r="I68" s="74">
        <v>30</v>
      </c>
      <c r="J68" s="9"/>
      <c r="K68" s="63" t="s">
        <v>276</v>
      </c>
      <c r="L68" s="10">
        <v>1</v>
      </c>
      <c r="M68" s="12">
        <f t="shared" si="4"/>
        <v>7529</v>
      </c>
      <c r="N68" s="13">
        <f t="shared" si="2"/>
        <v>-9.1136063155071043E-2</v>
      </c>
      <c r="O68" s="12">
        <f t="shared" si="5"/>
        <v>8669</v>
      </c>
      <c r="P68" s="13">
        <f t="shared" si="3"/>
        <v>-4.3903813902028341E-2</v>
      </c>
      <c r="Q68" s="8"/>
      <c r="T68" s="37"/>
    </row>
    <row r="69" spans="1:20">
      <c r="A69" s="9" t="s">
        <v>80</v>
      </c>
      <c r="B69" s="70" t="s">
        <v>277</v>
      </c>
      <c r="C69" s="71" t="s">
        <v>278</v>
      </c>
      <c r="D69" s="72" t="s">
        <v>279</v>
      </c>
      <c r="E69" s="72" t="s">
        <v>84</v>
      </c>
      <c r="F69" s="72"/>
      <c r="G69" s="71" t="s">
        <v>90</v>
      </c>
      <c r="H69" s="73">
        <v>101</v>
      </c>
      <c r="I69" s="74">
        <v>101</v>
      </c>
      <c r="J69" s="9"/>
      <c r="K69" s="63" t="s">
        <v>280</v>
      </c>
      <c r="L69" s="10">
        <v>1</v>
      </c>
      <c r="M69" s="12">
        <f t="shared" si="4"/>
        <v>8677</v>
      </c>
      <c r="N69" s="13">
        <f t="shared" si="2"/>
        <v>4.7444863860200366E-2</v>
      </c>
      <c r="O69" s="12">
        <f t="shared" si="5"/>
        <v>9318</v>
      </c>
      <c r="P69" s="13">
        <f t="shared" si="3"/>
        <v>2.7673810365774591E-2</v>
      </c>
      <c r="Q69" s="8"/>
      <c r="T69" s="37"/>
    </row>
    <row r="70" spans="1:20">
      <c r="A70" s="9" t="s">
        <v>80</v>
      </c>
      <c r="B70" s="70" t="s">
        <v>281</v>
      </c>
      <c r="C70" s="71" t="s">
        <v>282</v>
      </c>
      <c r="D70" s="72" t="s">
        <v>283</v>
      </c>
      <c r="E70" s="72" t="s">
        <v>84</v>
      </c>
      <c r="F70" s="72"/>
      <c r="G70" s="71" t="s">
        <v>85</v>
      </c>
      <c r="H70" s="73">
        <v>70</v>
      </c>
      <c r="I70" s="74">
        <v>70</v>
      </c>
      <c r="J70" s="9"/>
      <c r="K70" s="63" t="s">
        <v>284</v>
      </c>
      <c r="L70" s="10">
        <v>1</v>
      </c>
      <c r="M70" s="12">
        <f t="shared" si="4"/>
        <v>8588</v>
      </c>
      <c r="N70" s="13">
        <f t="shared" si="2"/>
        <v>3.6701220563720265E-2</v>
      </c>
      <c r="O70" s="12">
        <f t="shared" si="5"/>
        <v>8652</v>
      </c>
      <c r="P70" s="13">
        <f t="shared" si="3"/>
        <v>-4.5778728559274333E-2</v>
      </c>
      <c r="Q70" s="8"/>
      <c r="T70" s="37"/>
    </row>
    <row r="71" spans="1:20">
      <c r="A71" s="9" t="s">
        <v>80</v>
      </c>
      <c r="B71" s="70" t="s">
        <v>285</v>
      </c>
      <c r="C71" s="71" t="s">
        <v>286</v>
      </c>
      <c r="D71" s="72" t="s">
        <v>287</v>
      </c>
      <c r="E71" s="72" t="s">
        <v>84</v>
      </c>
      <c r="F71" s="72"/>
      <c r="G71" s="71" t="s">
        <v>85</v>
      </c>
      <c r="H71" s="73">
        <v>81</v>
      </c>
      <c r="I71" s="74">
        <v>81</v>
      </c>
      <c r="J71" s="9"/>
      <c r="K71" s="63" t="s">
        <v>105</v>
      </c>
      <c r="L71" s="10">
        <v>1</v>
      </c>
      <c r="M71" s="12">
        <f t="shared" si="4"/>
        <v>10409</v>
      </c>
      <c r="N71" s="13">
        <f t="shared" si="2"/>
        <v>0.25652340531529627</v>
      </c>
      <c r="O71" s="12">
        <f t="shared" si="5"/>
        <v>10409</v>
      </c>
      <c r="P71" s="13">
        <f t="shared" si="3"/>
        <v>0.14799921572197336</v>
      </c>
      <c r="Q71" s="8"/>
      <c r="T71" s="37"/>
    </row>
    <row r="72" spans="1:20">
      <c r="A72" s="9" t="s">
        <v>80</v>
      </c>
      <c r="B72" s="70" t="s">
        <v>288</v>
      </c>
      <c r="C72" s="71" t="s">
        <v>289</v>
      </c>
      <c r="D72" s="72" t="s">
        <v>290</v>
      </c>
      <c r="E72" s="72" t="s">
        <v>84</v>
      </c>
      <c r="F72" s="72"/>
      <c r="G72" s="71" t="s">
        <v>114</v>
      </c>
      <c r="H72" s="73">
        <v>64</v>
      </c>
      <c r="I72" s="74">
        <v>64</v>
      </c>
      <c r="J72" s="9"/>
      <c r="K72" s="63" t="s">
        <v>291</v>
      </c>
      <c r="L72" s="10">
        <v>1</v>
      </c>
      <c r="M72" s="12">
        <f t="shared" si="4"/>
        <v>7668</v>
      </c>
      <c r="N72" s="13">
        <f t="shared" si="2"/>
        <v>-7.4356665197647068E-2</v>
      </c>
      <c r="O72" s="12">
        <f t="shared" si="5"/>
        <v>8847</v>
      </c>
      <c r="P72" s="13">
        <f t="shared" si="3"/>
        <v>-2.4272354549687937E-2</v>
      </c>
      <c r="Q72" s="8"/>
      <c r="T72" s="37"/>
    </row>
    <row r="73" spans="1:20">
      <c r="A73" s="9" t="s">
        <v>80</v>
      </c>
      <c r="B73" s="70" t="s">
        <v>292</v>
      </c>
      <c r="C73" s="71" t="s">
        <v>293</v>
      </c>
      <c r="D73" s="72" t="s">
        <v>294</v>
      </c>
      <c r="E73" s="72" t="s">
        <v>84</v>
      </c>
      <c r="F73" s="72"/>
      <c r="G73" s="71" t="s">
        <v>137</v>
      </c>
      <c r="H73" s="73">
        <v>581</v>
      </c>
      <c r="I73" s="74">
        <v>581</v>
      </c>
      <c r="J73" s="9"/>
      <c r="K73" s="63" t="s">
        <v>114</v>
      </c>
      <c r="L73" s="10">
        <v>1</v>
      </c>
      <c r="M73" s="12">
        <f t="shared" si="4"/>
        <v>8404</v>
      </c>
      <c r="N73" s="13">
        <f t="shared" si="2"/>
        <v>1.44896434114468E-2</v>
      </c>
      <c r="O73" s="12">
        <f t="shared" si="5"/>
        <v>9005</v>
      </c>
      <c r="P73" s="13">
        <f t="shared" si="3"/>
        <v>-6.8466771470487011E-3</v>
      </c>
      <c r="Q73" s="8"/>
      <c r="T73" s="37"/>
    </row>
    <row r="74" spans="1:20">
      <c r="A74" s="9" t="s">
        <v>80</v>
      </c>
      <c r="B74" s="70" t="s">
        <v>295</v>
      </c>
      <c r="C74" s="71" t="s">
        <v>296</v>
      </c>
      <c r="D74" s="72" t="s">
        <v>297</v>
      </c>
      <c r="E74" s="72" t="s">
        <v>84</v>
      </c>
      <c r="F74" s="72"/>
      <c r="G74" s="71" t="s">
        <v>85</v>
      </c>
      <c r="H74" s="73">
        <v>280</v>
      </c>
      <c r="I74" s="74">
        <v>280</v>
      </c>
      <c r="J74" s="9"/>
      <c r="K74" s="63" t="s">
        <v>298</v>
      </c>
      <c r="L74" s="10">
        <v>1</v>
      </c>
      <c r="M74" s="12">
        <f t="shared" si="4"/>
        <v>9200</v>
      </c>
      <c r="N74" s="13">
        <f t="shared" si="2"/>
        <v>0.11057885761367332</v>
      </c>
      <c r="O74" s="12">
        <f t="shared" si="5"/>
        <v>9200</v>
      </c>
      <c r="P74" s="13">
        <f t="shared" si="3"/>
        <v>1.4659696862537696E-2</v>
      </c>
      <c r="Q74" s="8"/>
      <c r="T74" s="37"/>
    </row>
    <row r="75" spans="1:20">
      <c r="A75" s="9" t="s">
        <v>80</v>
      </c>
      <c r="B75" s="70" t="s">
        <v>299</v>
      </c>
      <c r="C75" s="71" t="s">
        <v>300</v>
      </c>
      <c r="D75" s="72" t="s">
        <v>301</v>
      </c>
      <c r="E75" s="72" t="s">
        <v>84</v>
      </c>
      <c r="F75" s="72"/>
      <c r="G75" s="71" t="s">
        <v>178</v>
      </c>
      <c r="H75" s="73">
        <v>722</v>
      </c>
      <c r="I75" s="74">
        <v>722</v>
      </c>
      <c r="J75" s="9"/>
      <c r="K75" s="3"/>
      <c r="L75" s="2"/>
      <c r="M75" s="12">
        <f t="shared" si="4"/>
        <v>0</v>
      </c>
      <c r="N75" s="13">
        <f t="shared" si="2"/>
        <v>-1</v>
      </c>
      <c r="O75" s="12">
        <f t="shared" si="5"/>
        <v>0</v>
      </c>
      <c r="P75" s="13">
        <f t="shared" si="3"/>
        <v>-1</v>
      </c>
      <c r="Q75" s="8"/>
      <c r="T75" s="37"/>
    </row>
    <row r="76" spans="1:20">
      <c r="A76" s="9" t="s">
        <v>80</v>
      </c>
      <c r="B76" s="70" t="s">
        <v>302</v>
      </c>
      <c r="C76" s="71" t="s">
        <v>303</v>
      </c>
      <c r="D76" s="72" t="s">
        <v>304</v>
      </c>
      <c r="E76" s="72" t="s">
        <v>84</v>
      </c>
      <c r="F76" s="72"/>
      <c r="G76" s="71" t="s">
        <v>105</v>
      </c>
      <c r="H76" s="73">
        <v>55</v>
      </c>
      <c r="I76" s="74">
        <v>55</v>
      </c>
      <c r="J76" s="9"/>
      <c r="K76" s="3"/>
      <c r="L76" s="2"/>
      <c r="M76" s="12">
        <f t="shared" si="4"/>
        <v>0</v>
      </c>
      <c r="N76" s="13">
        <f t="shared" si="2"/>
        <v>-1</v>
      </c>
      <c r="O76" s="12">
        <f t="shared" si="5"/>
        <v>0</v>
      </c>
      <c r="P76" s="13">
        <f t="shared" si="3"/>
        <v>-1</v>
      </c>
      <c r="Q76" s="8"/>
      <c r="T76" s="37"/>
    </row>
    <row r="77" spans="1:20">
      <c r="A77" s="9" t="s">
        <v>80</v>
      </c>
      <c r="B77" s="70" t="s">
        <v>305</v>
      </c>
      <c r="C77" s="71" t="s">
        <v>306</v>
      </c>
      <c r="D77" s="72" t="s">
        <v>307</v>
      </c>
      <c r="E77" s="72" t="s">
        <v>84</v>
      </c>
      <c r="F77" s="72"/>
      <c r="G77" s="71" t="s">
        <v>85</v>
      </c>
      <c r="H77" s="73">
        <v>52</v>
      </c>
      <c r="I77" s="74">
        <v>52</v>
      </c>
      <c r="J77" s="9"/>
      <c r="K77" s="3"/>
      <c r="L77" s="2"/>
      <c r="M77" s="12">
        <f t="shared" si="4"/>
        <v>0</v>
      </c>
      <c r="N77" s="13">
        <f t="shared" si="2"/>
        <v>-1</v>
      </c>
      <c r="O77" s="12">
        <f t="shared" si="5"/>
        <v>0</v>
      </c>
      <c r="P77" s="13">
        <f t="shared" si="3"/>
        <v>-1</v>
      </c>
      <c r="Q77" s="8"/>
      <c r="T77" s="37"/>
    </row>
    <row r="78" spans="1:20">
      <c r="A78" s="9" t="s">
        <v>80</v>
      </c>
      <c r="B78" s="70" t="s">
        <v>308</v>
      </c>
      <c r="C78" s="71" t="s">
        <v>309</v>
      </c>
      <c r="D78" s="72" t="s">
        <v>310</v>
      </c>
      <c r="E78" s="72" t="s">
        <v>84</v>
      </c>
      <c r="F78" s="72"/>
      <c r="G78" s="71" t="s">
        <v>137</v>
      </c>
      <c r="H78" s="73">
        <v>133</v>
      </c>
      <c r="I78" s="74">
        <v>133</v>
      </c>
      <c r="J78" s="9"/>
      <c r="K78" s="3"/>
      <c r="L78" s="2"/>
      <c r="M78" s="12">
        <f t="shared" ref="M78:M83" si="6">IF(K78="",0,(SUMIF($G$20:$G$961,K78,$H$20:$H$961)))</f>
        <v>0</v>
      </c>
      <c r="N78" s="13">
        <f t="shared" si="2"/>
        <v>-1</v>
      </c>
      <c r="O78" s="12">
        <f t="shared" ref="O78:O83" si="7">IF(K78="",0,(SUMIF($G$19:$G$961,K78,$I$19:$I$961)))</f>
        <v>0</v>
      </c>
      <c r="P78" s="13">
        <f t="shared" si="3"/>
        <v>-1</v>
      </c>
      <c r="Q78" s="8"/>
      <c r="T78" s="37"/>
    </row>
    <row r="79" spans="1:20">
      <c r="A79" s="9" t="s">
        <v>80</v>
      </c>
      <c r="B79" s="70" t="s">
        <v>311</v>
      </c>
      <c r="C79" s="71" t="s">
        <v>312</v>
      </c>
      <c r="D79" s="72" t="s">
        <v>313</v>
      </c>
      <c r="E79" s="72" t="s">
        <v>84</v>
      </c>
      <c r="F79" s="72"/>
      <c r="G79" s="71" t="s">
        <v>90</v>
      </c>
      <c r="H79" s="73">
        <v>127</v>
      </c>
      <c r="I79" s="74">
        <v>127</v>
      </c>
      <c r="J79" s="9"/>
      <c r="K79" s="3"/>
      <c r="L79" s="2"/>
      <c r="M79" s="12">
        <f t="shared" si="6"/>
        <v>0</v>
      </c>
      <c r="N79" s="13">
        <f t="shared" ref="N79:N83" si="8">IF(K79="",-1,(-($L$6-(M79/L79))/$L$6))</f>
        <v>-1</v>
      </c>
      <c r="O79" s="12">
        <f t="shared" si="7"/>
        <v>0</v>
      </c>
      <c r="P79" s="13">
        <f t="shared" ref="P79:P83" si="9">IF(K79="",-1,(-($M$6-(O79/L79))/$M$6))</f>
        <v>-1</v>
      </c>
      <c r="Q79" s="8"/>
      <c r="T79" s="37"/>
    </row>
    <row r="80" spans="1:20">
      <c r="A80" s="9" t="s">
        <v>80</v>
      </c>
      <c r="B80" s="70" t="s">
        <v>314</v>
      </c>
      <c r="C80" s="71" t="s">
        <v>315</v>
      </c>
      <c r="D80" s="72" t="s">
        <v>316</v>
      </c>
      <c r="E80" s="72" t="s">
        <v>84</v>
      </c>
      <c r="F80" s="72"/>
      <c r="G80" s="71" t="s">
        <v>90</v>
      </c>
      <c r="H80" s="73">
        <v>1508</v>
      </c>
      <c r="I80" s="74">
        <v>1508</v>
      </c>
      <c r="J80" s="9"/>
      <c r="K80" s="3"/>
      <c r="L80" s="2"/>
      <c r="M80" s="12">
        <f t="shared" si="6"/>
        <v>0</v>
      </c>
      <c r="N80" s="13">
        <f t="shared" si="8"/>
        <v>-1</v>
      </c>
      <c r="O80" s="12">
        <f t="shared" si="7"/>
        <v>0</v>
      </c>
      <c r="P80" s="13">
        <f t="shared" si="9"/>
        <v>-1</v>
      </c>
      <c r="Q80" s="8"/>
      <c r="T80" s="37"/>
    </row>
    <row r="81" spans="1:20">
      <c r="A81" s="9" t="s">
        <v>80</v>
      </c>
      <c r="B81" s="70" t="s">
        <v>317</v>
      </c>
      <c r="C81" s="71" t="s">
        <v>318</v>
      </c>
      <c r="D81" s="72" t="s">
        <v>319</v>
      </c>
      <c r="E81" s="72" t="s">
        <v>84</v>
      </c>
      <c r="F81" s="72"/>
      <c r="G81" s="71" t="s">
        <v>178</v>
      </c>
      <c r="H81" s="73">
        <v>1301</v>
      </c>
      <c r="I81" s="74">
        <v>1337</v>
      </c>
      <c r="J81" s="9"/>
      <c r="K81" s="3"/>
      <c r="L81" s="2"/>
      <c r="M81" s="12">
        <f t="shared" si="6"/>
        <v>0</v>
      </c>
      <c r="N81" s="13">
        <f t="shared" si="8"/>
        <v>-1</v>
      </c>
      <c r="O81" s="12">
        <f t="shared" si="7"/>
        <v>0</v>
      </c>
      <c r="P81" s="13">
        <f t="shared" si="9"/>
        <v>-1</v>
      </c>
      <c r="Q81" s="8"/>
      <c r="T81" s="37"/>
    </row>
    <row r="82" spans="1:20">
      <c r="A82" s="9" t="s">
        <v>80</v>
      </c>
      <c r="B82" s="70" t="s">
        <v>320</v>
      </c>
      <c r="C82" s="71" t="s">
        <v>321</v>
      </c>
      <c r="D82" s="72" t="s">
        <v>322</v>
      </c>
      <c r="E82" s="72" t="s">
        <v>84</v>
      </c>
      <c r="F82" s="72"/>
      <c r="G82" s="72" t="s">
        <v>178</v>
      </c>
      <c r="H82" s="73">
        <v>1828</v>
      </c>
      <c r="I82" s="74">
        <v>1828</v>
      </c>
      <c r="J82" s="9"/>
      <c r="K82" s="3"/>
      <c r="L82" s="2"/>
      <c r="M82" s="12">
        <f t="shared" si="6"/>
        <v>0</v>
      </c>
      <c r="N82" s="13">
        <f t="shared" si="8"/>
        <v>-1</v>
      </c>
      <c r="O82" s="12">
        <f t="shared" si="7"/>
        <v>0</v>
      </c>
      <c r="P82" s="13">
        <f t="shared" si="9"/>
        <v>-1</v>
      </c>
      <c r="Q82" s="8"/>
      <c r="T82" s="37"/>
    </row>
    <row r="83" spans="1:20">
      <c r="A83" s="9" t="s">
        <v>80</v>
      </c>
      <c r="B83" s="70" t="s">
        <v>323</v>
      </c>
      <c r="C83" s="71" t="s">
        <v>324</v>
      </c>
      <c r="D83" s="72" t="s">
        <v>325</v>
      </c>
      <c r="E83" s="72" t="s">
        <v>84</v>
      </c>
      <c r="F83" s="72"/>
      <c r="G83" s="72" t="s">
        <v>100</v>
      </c>
      <c r="H83" s="73">
        <v>361</v>
      </c>
      <c r="I83" s="74">
        <v>361</v>
      </c>
      <c r="J83" s="9"/>
      <c r="K83" s="3"/>
      <c r="L83" s="2"/>
      <c r="M83" s="12">
        <f t="shared" si="6"/>
        <v>0</v>
      </c>
      <c r="N83" s="13">
        <f t="shared" si="8"/>
        <v>-1</v>
      </c>
      <c r="O83" s="12">
        <f t="shared" si="7"/>
        <v>0</v>
      </c>
      <c r="P83" s="13">
        <f t="shared" si="9"/>
        <v>-1</v>
      </c>
      <c r="Q83" s="8"/>
      <c r="T83" s="37"/>
    </row>
    <row r="84" spans="1:20">
      <c r="A84" s="9" t="s">
        <v>80</v>
      </c>
      <c r="B84" s="70" t="s">
        <v>326</v>
      </c>
      <c r="C84" s="71" t="s">
        <v>327</v>
      </c>
      <c r="D84" s="72" t="s">
        <v>328</v>
      </c>
      <c r="E84" s="72" t="s">
        <v>84</v>
      </c>
      <c r="F84" s="72"/>
      <c r="G84" s="72" t="s">
        <v>137</v>
      </c>
      <c r="H84" s="73">
        <v>389</v>
      </c>
      <c r="I84" s="74">
        <v>389</v>
      </c>
      <c r="J84" s="9"/>
      <c r="K84" s="3"/>
      <c r="L84" s="2"/>
      <c r="M84" s="12">
        <f t="shared" ref="M84:M91" si="10">IF(K84="",0,(SUMIF($G$20:$G$91,K84,$H$20:$H$91)))</f>
        <v>0</v>
      </c>
      <c r="N84" s="13">
        <f t="shared" ref="N84:N91" si="11">IF(K84="",-1,(-($L$6-(M84/L84))/$L$6))</f>
        <v>-1</v>
      </c>
      <c r="O84" s="12">
        <f t="shared" ref="O84:O91" si="12">IF(K84="",0,(SUMIF($G$19:$G$91,K84,$I$19:$I$91)))</f>
        <v>0</v>
      </c>
      <c r="P84" s="13">
        <f t="shared" ref="P84:P91" si="13">IF(K84="",-1,(-($M$6-(O84/L84))/$M$6))</f>
        <v>-1</v>
      </c>
      <c r="Q84" s="8"/>
      <c r="T84" s="37"/>
    </row>
    <row r="85" spans="1:20">
      <c r="A85" s="9" t="s">
        <v>80</v>
      </c>
      <c r="B85" s="75" t="s">
        <v>329</v>
      </c>
      <c r="C85" s="71" t="s">
        <v>330</v>
      </c>
      <c r="D85" s="72" t="s">
        <v>331</v>
      </c>
      <c r="E85" s="72" t="s">
        <v>84</v>
      </c>
      <c r="F85" s="72"/>
      <c r="G85" s="72" t="s">
        <v>178</v>
      </c>
      <c r="H85" s="73">
        <v>280</v>
      </c>
      <c r="I85" s="74">
        <v>280</v>
      </c>
      <c r="J85" s="9"/>
      <c r="K85" s="3"/>
      <c r="L85" s="2"/>
      <c r="M85" s="12">
        <f t="shared" si="10"/>
        <v>0</v>
      </c>
      <c r="N85" s="13">
        <f t="shared" si="11"/>
        <v>-1</v>
      </c>
      <c r="O85" s="12">
        <f t="shared" si="12"/>
        <v>0</v>
      </c>
      <c r="P85" s="13">
        <f t="shared" si="13"/>
        <v>-1</v>
      </c>
      <c r="Q85" s="8"/>
    </row>
    <row r="86" spans="1:20">
      <c r="A86" s="9" t="s">
        <v>80</v>
      </c>
      <c r="B86" s="75" t="s">
        <v>332</v>
      </c>
      <c r="C86" s="71" t="s">
        <v>333</v>
      </c>
      <c r="D86" s="72" t="s">
        <v>334</v>
      </c>
      <c r="E86" s="72" t="s">
        <v>84</v>
      </c>
      <c r="F86" s="72"/>
      <c r="G86" s="72" t="s">
        <v>137</v>
      </c>
      <c r="H86" s="73">
        <v>423</v>
      </c>
      <c r="I86" s="74">
        <v>423</v>
      </c>
      <c r="J86" s="9"/>
      <c r="K86" s="3"/>
      <c r="L86" s="2"/>
      <c r="M86" s="12">
        <f t="shared" si="10"/>
        <v>0</v>
      </c>
      <c r="N86" s="13">
        <f t="shared" si="11"/>
        <v>-1</v>
      </c>
      <c r="O86" s="12">
        <f t="shared" si="12"/>
        <v>0</v>
      </c>
      <c r="P86" s="13">
        <f t="shared" si="13"/>
        <v>-1</v>
      </c>
      <c r="Q86" s="8"/>
    </row>
    <row r="87" spans="1:20">
      <c r="A87" s="9" t="s">
        <v>80</v>
      </c>
      <c r="B87" s="75" t="s">
        <v>335</v>
      </c>
      <c r="C87" s="71" t="s">
        <v>336</v>
      </c>
      <c r="D87" s="72" t="s">
        <v>337</v>
      </c>
      <c r="E87" s="72" t="s">
        <v>84</v>
      </c>
      <c r="F87" s="72"/>
      <c r="G87" s="72" t="s">
        <v>114</v>
      </c>
      <c r="H87" s="73">
        <v>41</v>
      </c>
      <c r="I87" s="74">
        <v>41</v>
      </c>
      <c r="J87" s="9"/>
      <c r="K87" s="3"/>
      <c r="L87" s="2"/>
      <c r="M87" s="12">
        <f t="shared" si="10"/>
        <v>0</v>
      </c>
      <c r="N87" s="13">
        <f t="shared" si="11"/>
        <v>-1</v>
      </c>
      <c r="O87" s="12">
        <f t="shared" si="12"/>
        <v>0</v>
      </c>
      <c r="P87" s="13">
        <f t="shared" si="13"/>
        <v>-1</v>
      </c>
      <c r="Q87" s="8"/>
    </row>
    <row r="88" spans="1:20">
      <c r="A88" s="9" t="s">
        <v>80</v>
      </c>
      <c r="B88" s="75" t="s">
        <v>338</v>
      </c>
      <c r="C88" s="71" t="s">
        <v>339</v>
      </c>
      <c r="D88" s="72" t="s">
        <v>340</v>
      </c>
      <c r="E88" s="72" t="s">
        <v>84</v>
      </c>
      <c r="F88" s="72"/>
      <c r="G88" s="72" t="s">
        <v>137</v>
      </c>
      <c r="H88" s="73">
        <v>265</v>
      </c>
      <c r="I88" s="74">
        <v>265</v>
      </c>
      <c r="J88" s="9"/>
      <c r="K88" s="3"/>
      <c r="L88" s="2"/>
      <c r="M88" s="12">
        <f t="shared" si="10"/>
        <v>0</v>
      </c>
      <c r="N88" s="13">
        <f t="shared" si="11"/>
        <v>-1</v>
      </c>
      <c r="O88" s="12">
        <f t="shared" si="12"/>
        <v>0</v>
      </c>
      <c r="P88" s="13">
        <f t="shared" si="13"/>
        <v>-1</v>
      </c>
      <c r="Q88" s="8"/>
    </row>
    <row r="89" spans="1:20">
      <c r="A89" s="9" t="s">
        <v>80</v>
      </c>
      <c r="B89" s="75" t="s">
        <v>341</v>
      </c>
      <c r="C89" s="71" t="s">
        <v>342</v>
      </c>
      <c r="D89" s="72" t="s">
        <v>343</v>
      </c>
      <c r="E89" s="72" t="s">
        <v>84</v>
      </c>
      <c r="F89" s="72"/>
      <c r="G89" s="72" t="s">
        <v>114</v>
      </c>
      <c r="H89" s="73">
        <v>169</v>
      </c>
      <c r="I89" s="74">
        <v>169</v>
      </c>
      <c r="J89" s="9"/>
      <c r="K89" s="3"/>
      <c r="L89" s="2"/>
      <c r="M89" s="12">
        <f t="shared" si="10"/>
        <v>0</v>
      </c>
      <c r="N89" s="13">
        <f t="shared" si="11"/>
        <v>-1</v>
      </c>
      <c r="O89" s="12">
        <f t="shared" si="12"/>
        <v>0</v>
      </c>
      <c r="P89" s="13">
        <f t="shared" si="13"/>
        <v>-1</v>
      </c>
      <c r="Q89" s="8"/>
    </row>
    <row r="90" spans="1:20">
      <c r="A90" s="9" t="s">
        <v>80</v>
      </c>
      <c r="B90" s="75" t="s">
        <v>344</v>
      </c>
      <c r="C90" s="71" t="s">
        <v>345</v>
      </c>
      <c r="D90" s="72" t="s">
        <v>346</v>
      </c>
      <c r="E90" s="72" t="s">
        <v>84</v>
      </c>
      <c r="F90" s="72"/>
      <c r="G90" s="72" t="s">
        <v>90</v>
      </c>
      <c r="H90" s="10">
        <v>57</v>
      </c>
      <c r="I90" s="76">
        <v>57</v>
      </c>
      <c r="J90" s="9"/>
      <c r="K90" s="3"/>
      <c r="L90" s="2"/>
      <c r="M90" s="12">
        <f t="shared" si="10"/>
        <v>0</v>
      </c>
      <c r="N90" s="13">
        <f t="shared" si="11"/>
        <v>-1</v>
      </c>
      <c r="O90" s="12">
        <f t="shared" si="12"/>
        <v>0</v>
      </c>
      <c r="P90" s="13">
        <f t="shared" si="13"/>
        <v>-1</v>
      </c>
      <c r="Q90" s="8"/>
    </row>
    <row r="91" spans="1:20">
      <c r="A91" s="9" t="s">
        <v>80</v>
      </c>
      <c r="B91" s="75" t="s">
        <v>347</v>
      </c>
      <c r="C91" s="71" t="s">
        <v>348</v>
      </c>
      <c r="D91" s="72" t="s">
        <v>349</v>
      </c>
      <c r="E91" s="72" t="s">
        <v>84</v>
      </c>
      <c r="F91" s="72"/>
      <c r="G91" s="72" t="s">
        <v>95</v>
      </c>
      <c r="H91" s="10">
        <v>514</v>
      </c>
      <c r="I91" s="76">
        <v>514</v>
      </c>
      <c r="J91" s="9"/>
      <c r="K91" s="3"/>
      <c r="L91" s="2"/>
      <c r="M91" s="12">
        <f t="shared" si="10"/>
        <v>0</v>
      </c>
      <c r="N91" s="13">
        <f t="shared" si="11"/>
        <v>-1</v>
      </c>
      <c r="O91" s="12">
        <f t="shared" si="12"/>
        <v>0</v>
      </c>
      <c r="P91" s="13">
        <f t="shared" si="13"/>
        <v>-1</v>
      </c>
      <c r="Q91" s="8"/>
    </row>
    <row r="92" spans="1:20">
      <c r="A92" s="9" t="s">
        <v>80</v>
      </c>
      <c r="B92" s="75" t="s">
        <v>350</v>
      </c>
      <c r="C92" s="71" t="s">
        <v>351</v>
      </c>
      <c r="D92" s="72" t="s">
        <v>352</v>
      </c>
      <c r="E92" s="72" t="s">
        <v>84</v>
      </c>
      <c r="F92" s="72"/>
      <c r="G92" s="72" t="s">
        <v>90</v>
      </c>
      <c r="H92" s="10">
        <v>1168</v>
      </c>
      <c r="I92" s="76">
        <v>1168</v>
      </c>
    </row>
    <row r="93" spans="1:20">
      <c r="A93" s="9" t="s">
        <v>80</v>
      </c>
      <c r="B93" s="75" t="s">
        <v>353</v>
      </c>
      <c r="C93" s="71" t="s">
        <v>354</v>
      </c>
      <c r="D93" s="72" t="s">
        <v>355</v>
      </c>
      <c r="E93" s="72" t="s">
        <v>84</v>
      </c>
      <c r="F93" s="72"/>
      <c r="G93" s="72" t="s">
        <v>100</v>
      </c>
      <c r="H93" s="10">
        <v>271</v>
      </c>
      <c r="I93" s="76">
        <v>271</v>
      </c>
    </row>
    <row r="94" spans="1:20">
      <c r="A94" s="9" t="s">
        <v>80</v>
      </c>
      <c r="B94" s="75" t="s">
        <v>356</v>
      </c>
      <c r="C94" s="71" t="s">
        <v>357</v>
      </c>
      <c r="D94" s="72" t="s">
        <v>358</v>
      </c>
      <c r="E94" s="72" t="s">
        <v>84</v>
      </c>
      <c r="F94" s="72"/>
      <c r="G94" s="72" t="s">
        <v>90</v>
      </c>
      <c r="H94" s="10">
        <v>237</v>
      </c>
      <c r="I94" s="76">
        <v>237</v>
      </c>
    </row>
    <row r="95" spans="1:20">
      <c r="A95" s="9" t="s">
        <v>80</v>
      </c>
      <c r="B95" s="75" t="s">
        <v>359</v>
      </c>
      <c r="C95" s="71" t="s">
        <v>360</v>
      </c>
      <c r="D95" s="72" t="s">
        <v>361</v>
      </c>
      <c r="E95" s="72" t="s">
        <v>84</v>
      </c>
      <c r="F95" s="72"/>
      <c r="G95" s="72" t="s">
        <v>100</v>
      </c>
      <c r="H95" s="10">
        <v>1165</v>
      </c>
      <c r="I95" s="76">
        <v>1165</v>
      </c>
    </row>
    <row r="96" spans="1:20">
      <c r="A96" s="9" t="s">
        <v>80</v>
      </c>
      <c r="B96" s="75" t="s">
        <v>362</v>
      </c>
      <c r="C96" s="71" t="s">
        <v>363</v>
      </c>
      <c r="D96" s="72" t="s">
        <v>364</v>
      </c>
      <c r="E96" s="72" t="s">
        <v>84</v>
      </c>
      <c r="F96" s="72"/>
      <c r="G96" s="72" t="s">
        <v>100</v>
      </c>
      <c r="H96" s="10">
        <v>909</v>
      </c>
      <c r="I96" s="76">
        <v>968</v>
      </c>
    </row>
    <row r="97" spans="1:9">
      <c r="A97" s="9" t="s">
        <v>80</v>
      </c>
      <c r="B97" s="75" t="s">
        <v>365</v>
      </c>
      <c r="C97" s="71" t="s">
        <v>366</v>
      </c>
      <c r="D97" s="72" t="s">
        <v>367</v>
      </c>
      <c r="E97" s="72" t="s">
        <v>84</v>
      </c>
      <c r="F97" s="72"/>
      <c r="G97" s="72" t="s">
        <v>114</v>
      </c>
      <c r="H97" s="10">
        <v>1187</v>
      </c>
      <c r="I97" s="76">
        <v>1187</v>
      </c>
    </row>
    <row r="98" spans="1:9">
      <c r="A98" s="9" t="s">
        <v>80</v>
      </c>
      <c r="B98" s="75" t="s">
        <v>368</v>
      </c>
      <c r="C98" s="71" t="s">
        <v>369</v>
      </c>
      <c r="D98" s="72" t="s">
        <v>370</v>
      </c>
      <c r="E98" s="72" t="s">
        <v>84</v>
      </c>
      <c r="F98" s="72"/>
      <c r="G98" s="72" t="s">
        <v>114</v>
      </c>
      <c r="H98" s="10">
        <v>1311</v>
      </c>
      <c r="I98" s="76">
        <v>1311</v>
      </c>
    </row>
    <row r="99" spans="1:9">
      <c r="A99" s="9" t="s">
        <v>80</v>
      </c>
      <c r="B99" s="75" t="s">
        <v>371</v>
      </c>
      <c r="C99" s="71" t="s">
        <v>372</v>
      </c>
      <c r="D99" s="72" t="s">
        <v>373</v>
      </c>
      <c r="E99" s="72" t="s">
        <v>84</v>
      </c>
      <c r="F99" s="72"/>
      <c r="G99" s="72" t="s">
        <v>137</v>
      </c>
      <c r="H99" s="10">
        <v>115</v>
      </c>
      <c r="I99" s="76">
        <v>115</v>
      </c>
    </row>
    <row r="100" spans="1:9">
      <c r="A100" s="9" t="s">
        <v>80</v>
      </c>
      <c r="B100" s="75" t="s">
        <v>374</v>
      </c>
      <c r="C100" s="71" t="s">
        <v>375</v>
      </c>
      <c r="D100" s="72" t="s">
        <v>376</v>
      </c>
      <c r="E100" s="72" t="s">
        <v>84</v>
      </c>
      <c r="F100" s="72"/>
      <c r="G100" s="72" t="s">
        <v>95</v>
      </c>
      <c r="H100" s="10">
        <v>111</v>
      </c>
      <c r="I100" s="76">
        <v>111</v>
      </c>
    </row>
    <row r="101" spans="1:9">
      <c r="A101" s="9" t="s">
        <v>80</v>
      </c>
      <c r="B101" s="75" t="s">
        <v>377</v>
      </c>
      <c r="C101" s="71" t="s">
        <v>378</v>
      </c>
      <c r="D101" s="72" t="s">
        <v>379</v>
      </c>
      <c r="E101" s="72" t="s">
        <v>84</v>
      </c>
      <c r="F101" s="72"/>
      <c r="G101" s="72" t="s">
        <v>114</v>
      </c>
      <c r="H101" s="10">
        <v>893</v>
      </c>
      <c r="I101" s="76">
        <v>893</v>
      </c>
    </row>
    <row r="102" spans="1:9">
      <c r="A102" s="9" t="s">
        <v>80</v>
      </c>
      <c r="B102" s="75" t="s">
        <v>380</v>
      </c>
      <c r="C102" s="71" t="s">
        <v>381</v>
      </c>
      <c r="D102" s="72" t="s">
        <v>382</v>
      </c>
      <c r="E102" s="72" t="s">
        <v>84</v>
      </c>
      <c r="F102" s="72"/>
      <c r="G102" s="72" t="s">
        <v>95</v>
      </c>
      <c r="H102" s="10">
        <v>85</v>
      </c>
      <c r="I102" s="76">
        <v>85</v>
      </c>
    </row>
    <row r="103" spans="1:9">
      <c r="A103" s="9" t="s">
        <v>80</v>
      </c>
      <c r="B103" s="75" t="s">
        <v>383</v>
      </c>
      <c r="C103" s="71" t="s">
        <v>384</v>
      </c>
      <c r="D103" s="72" t="s">
        <v>385</v>
      </c>
      <c r="E103" s="72" t="s">
        <v>84</v>
      </c>
      <c r="F103" s="72"/>
      <c r="G103" s="72" t="s">
        <v>114</v>
      </c>
      <c r="H103" s="10">
        <v>118</v>
      </c>
      <c r="I103" s="76">
        <v>118</v>
      </c>
    </row>
    <row r="104" spans="1:9">
      <c r="A104" s="9" t="s">
        <v>80</v>
      </c>
      <c r="B104" s="75" t="s">
        <v>386</v>
      </c>
      <c r="C104" s="71" t="s">
        <v>387</v>
      </c>
      <c r="D104" s="72" t="s">
        <v>388</v>
      </c>
      <c r="E104" s="72" t="s">
        <v>84</v>
      </c>
      <c r="F104" s="72"/>
      <c r="G104" s="72" t="s">
        <v>85</v>
      </c>
      <c r="H104" s="10">
        <v>44</v>
      </c>
      <c r="I104" s="76">
        <v>44</v>
      </c>
    </row>
    <row r="105" spans="1:9">
      <c r="A105" s="9" t="s">
        <v>80</v>
      </c>
      <c r="B105" s="75" t="s">
        <v>389</v>
      </c>
      <c r="C105" s="71" t="s">
        <v>390</v>
      </c>
      <c r="D105" s="72" t="s">
        <v>391</v>
      </c>
      <c r="E105" s="72" t="s">
        <v>392</v>
      </c>
      <c r="F105" s="72"/>
      <c r="G105" s="72" t="s">
        <v>284</v>
      </c>
      <c r="H105" s="10">
        <v>1334</v>
      </c>
      <c r="I105" s="76">
        <v>1334</v>
      </c>
    </row>
    <row r="106" spans="1:9">
      <c r="A106" s="9" t="s">
        <v>80</v>
      </c>
      <c r="B106" s="75" t="s">
        <v>393</v>
      </c>
      <c r="C106" s="71" t="s">
        <v>394</v>
      </c>
      <c r="D106" s="72" t="s">
        <v>391</v>
      </c>
      <c r="E106" s="72" t="s">
        <v>392</v>
      </c>
      <c r="F106" s="72"/>
      <c r="G106" s="72" t="s">
        <v>284</v>
      </c>
      <c r="H106" s="10">
        <v>2863</v>
      </c>
      <c r="I106" s="76">
        <v>2927</v>
      </c>
    </row>
    <row r="107" spans="1:9">
      <c r="A107" s="9" t="s">
        <v>80</v>
      </c>
      <c r="B107" s="75" t="s">
        <v>395</v>
      </c>
      <c r="C107" s="71" t="s">
        <v>396</v>
      </c>
      <c r="D107" s="72" t="s">
        <v>391</v>
      </c>
      <c r="E107" s="72" t="s">
        <v>397</v>
      </c>
      <c r="F107" s="72"/>
      <c r="G107" s="72" t="s">
        <v>280</v>
      </c>
      <c r="H107" s="10">
        <v>915</v>
      </c>
      <c r="I107" s="76">
        <v>915</v>
      </c>
    </row>
    <row r="108" spans="1:9">
      <c r="A108" s="9" t="s">
        <v>80</v>
      </c>
      <c r="B108" s="75" t="s">
        <v>398</v>
      </c>
      <c r="C108" s="71" t="s">
        <v>399</v>
      </c>
      <c r="D108" s="72" t="s">
        <v>391</v>
      </c>
      <c r="E108" s="72" t="s">
        <v>397</v>
      </c>
      <c r="F108" s="72"/>
      <c r="G108" s="72" t="s">
        <v>280</v>
      </c>
      <c r="H108" s="10">
        <v>1696</v>
      </c>
      <c r="I108" s="76">
        <v>1696</v>
      </c>
    </row>
    <row r="109" spans="1:9">
      <c r="A109" s="9" t="s">
        <v>80</v>
      </c>
      <c r="B109" s="75" t="s">
        <v>400</v>
      </c>
      <c r="C109" s="71" t="s">
        <v>401</v>
      </c>
      <c r="D109" s="72" t="s">
        <v>391</v>
      </c>
      <c r="E109" s="72" t="s">
        <v>397</v>
      </c>
      <c r="F109" s="72"/>
      <c r="G109" s="72" t="s">
        <v>280</v>
      </c>
      <c r="H109" s="10">
        <v>935</v>
      </c>
      <c r="I109" s="76">
        <v>1576</v>
      </c>
    </row>
    <row r="110" spans="1:9">
      <c r="A110" s="9" t="s">
        <v>80</v>
      </c>
      <c r="B110" s="75" t="s">
        <v>402</v>
      </c>
      <c r="C110" s="71" t="s">
        <v>403</v>
      </c>
      <c r="D110" s="72" t="s">
        <v>391</v>
      </c>
      <c r="E110" s="72" t="s">
        <v>397</v>
      </c>
      <c r="F110" s="72"/>
      <c r="G110" s="72" t="s">
        <v>280</v>
      </c>
      <c r="H110" s="10">
        <v>2107</v>
      </c>
      <c r="I110" s="76">
        <v>2107</v>
      </c>
    </row>
    <row r="111" spans="1:9">
      <c r="A111" s="9" t="s">
        <v>80</v>
      </c>
      <c r="B111" s="75" t="s">
        <v>404</v>
      </c>
      <c r="C111" s="71" t="s">
        <v>405</v>
      </c>
      <c r="D111" s="72" t="s">
        <v>391</v>
      </c>
      <c r="E111" s="72" t="s">
        <v>406</v>
      </c>
      <c r="F111" s="72"/>
      <c r="G111" s="72" t="s">
        <v>280</v>
      </c>
      <c r="H111" s="10">
        <v>1633</v>
      </c>
      <c r="I111" s="76">
        <v>1633</v>
      </c>
    </row>
    <row r="112" spans="1:9">
      <c r="A112" s="9" t="s">
        <v>80</v>
      </c>
      <c r="B112" s="75" t="s">
        <v>407</v>
      </c>
      <c r="C112" s="71" t="s">
        <v>408</v>
      </c>
      <c r="D112" s="72" t="s">
        <v>391</v>
      </c>
      <c r="E112" s="72" t="s">
        <v>406</v>
      </c>
      <c r="F112" s="72"/>
      <c r="G112" s="72" t="s">
        <v>280</v>
      </c>
      <c r="H112" s="10">
        <v>1391</v>
      </c>
      <c r="I112" s="76">
        <v>1391</v>
      </c>
    </row>
    <row r="113" spans="1:9">
      <c r="A113" s="9" t="s">
        <v>80</v>
      </c>
      <c r="B113" s="75" t="s">
        <v>409</v>
      </c>
      <c r="C113" s="71" t="s">
        <v>410</v>
      </c>
      <c r="D113" s="72" t="s">
        <v>391</v>
      </c>
      <c r="E113" s="72" t="s">
        <v>411</v>
      </c>
      <c r="F113" s="72"/>
      <c r="G113" s="72" t="s">
        <v>284</v>
      </c>
      <c r="H113" s="10">
        <v>1877</v>
      </c>
      <c r="I113" s="76">
        <v>1877</v>
      </c>
    </row>
    <row r="114" spans="1:9">
      <c r="A114" s="9" t="s">
        <v>80</v>
      </c>
      <c r="B114" s="75" t="s">
        <v>412</v>
      </c>
      <c r="C114" s="71" t="s">
        <v>413</v>
      </c>
      <c r="D114" s="72" t="s">
        <v>391</v>
      </c>
      <c r="E114" s="72" t="s">
        <v>411</v>
      </c>
      <c r="F114" s="72"/>
      <c r="G114" s="72" t="s">
        <v>284</v>
      </c>
      <c r="H114" s="10">
        <v>2514</v>
      </c>
      <c r="I114" s="76">
        <v>2514</v>
      </c>
    </row>
    <row r="115" spans="1:9">
      <c r="A115" s="9" t="s">
        <v>80</v>
      </c>
      <c r="B115" s="75" t="s">
        <v>414</v>
      </c>
      <c r="C115" s="71" t="s">
        <v>415</v>
      </c>
      <c r="D115" s="72" t="s">
        <v>391</v>
      </c>
      <c r="E115" s="72" t="s">
        <v>416</v>
      </c>
      <c r="F115" s="72"/>
      <c r="G115" s="72" t="s">
        <v>105</v>
      </c>
      <c r="H115" s="10">
        <v>325</v>
      </c>
      <c r="I115" s="76">
        <v>325</v>
      </c>
    </row>
    <row r="116" spans="1:9">
      <c r="A116" s="9" t="s">
        <v>80</v>
      </c>
      <c r="B116" s="75" t="s">
        <v>417</v>
      </c>
      <c r="C116" s="71" t="s">
        <v>418</v>
      </c>
      <c r="D116" s="72" t="s">
        <v>391</v>
      </c>
      <c r="E116" s="72" t="s">
        <v>419</v>
      </c>
      <c r="F116" s="72"/>
      <c r="G116" s="72" t="s">
        <v>105</v>
      </c>
      <c r="H116" s="10">
        <v>1023</v>
      </c>
      <c r="I116" s="76">
        <v>1023</v>
      </c>
    </row>
    <row r="117" spans="1:9">
      <c r="A117" s="9" t="s">
        <v>80</v>
      </c>
      <c r="B117" s="75" t="s">
        <v>420</v>
      </c>
      <c r="C117" s="71" t="s">
        <v>421</v>
      </c>
      <c r="D117" s="72" t="s">
        <v>391</v>
      </c>
      <c r="E117" s="72" t="s">
        <v>419</v>
      </c>
      <c r="F117" s="72"/>
      <c r="G117" s="72" t="s">
        <v>105</v>
      </c>
      <c r="H117" s="10">
        <v>3646</v>
      </c>
      <c r="I117" s="76">
        <v>3646</v>
      </c>
    </row>
    <row r="118" spans="1:9">
      <c r="A118" s="9" t="s">
        <v>80</v>
      </c>
      <c r="B118" s="75" t="s">
        <v>422</v>
      </c>
      <c r="C118" s="71" t="s">
        <v>423</v>
      </c>
      <c r="D118" s="72" t="s">
        <v>114</v>
      </c>
      <c r="E118" s="72" t="s">
        <v>84</v>
      </c>
      <c r="F118" s="72"/>
      <c r="G118" s="72" t="s">
        <v>114</v>
      </c>
      <c r="H118" s="10">
        <v>595</v>
      </c>
      <c r="I118" s="76">
        <v>595</v>
      </c>
    </row>
    <row r="119" spans="1:9">
      <c r="A119" s="9" t="s">
        <v>80</v>
      </c>
      <c r="B119" s="75" t="s">
        <v>424</v>
      </c>
      <c r="C119" s="71" t="s">
        <v>425</v>
      </c>
      <c r="D119" s="72" t="s">
        <v>114</v>
      </c>
      <c r="E119" s="72" t="s">
        <v>84</v>
      </c>
      <c r="F119" s="72"/>
      <c r="G119" s="72" t="s">
        <v>114</v>
      </c>
      <c r="H119" s="10">
        <v>624</v>
      </c>
      <c r="I119" s="76">
        <v>885</v>
      </c>
    </row>
    <row r="120" spans="1:9">
      <c r="A120" s="9" t="s">
        <v>80</v>
      </c>
      <c r="B120" s="75" t="s">
        <v>426</v>
      </c>
      <c r="C120" s="71" t="s">
        <v>427</v>
      </c>
      <c r="D120" s="72" t="s">
        <v>114</v>
      </c>
      <c r="E120" s="72" t="s">
        <v>84</v>
      </c>
      <c r="F120" s="72"/>
      <c r="G120" s="72" t="s">
        <v>114</v>
      </c>
      <c r="H120" s="10">
        <v>458</v>
      </c>
      <c r="I120" s="76">
        <v>634</v>
      </c>
    </row>
    <row r="121" spans="1:9">
      <c r="A121" s="9" t="s">
        <v>80</v>
      </c>
      <c r="B121" s="75" t="s">
        <v>428</v>
      </c>
      <c r="C121" s="71" t="s">
        <v>429</v>
      </c>
      <c r="D121" s="72" t="s">
        <v>114</v>
      </c>
      <c r="E121" s="72" t="s">
        <v>84</v>
      </c>
      <c r="F121" s="72"/>
      <c r="G121" s="72" t="s">
        <v>114</v>
      </c>
      <c r="H121" s="10">
        <v>1052</v>
      </c>
      <c r="I121" s="76">
        <v>1216</v>
      </c>
    </row>
    <row r="122" spans="1:9">
      <c r="A122" s="9" t="s">
        <v>80</v>
      </c>
      <c r="B122" s="75" t="s">
        <v>430</v>
      </c>
      <c r="C122" s="71" t="s">
        <v>431</v>
      </c>
      <c r="D122" s="72" t="s">
        <v>432</v>
      </c>
      <c r="E122" s="72" t="s">
        <v>84</v>
      </c>
      <c r="F122" s="72"/>
      <c r="G122" s="72" t="s">
        <v>114</v>
      </c>
      <c r="H122" s="10">
        <v>468</v>
      </c>
      <c r="I122" s="76">
        <v>468</v>
      </c>
    </row>
    <row r="123" spans="1:9">
      <c r="A123" s="9" t="s">
        <v>80</v>
      </c>
      <c r="B123" s="75" t="s">
        <v>433</v>
      </c>
      <c r="C123" s="71" t="s">
        <v>434</v>
      </c>
      <c r="D123" s="72" t="s">
        <v>435</v>
      </c>
      <c r="E123" s="72" t="s">
        <v>84</v>
      </c>
      <c r="F123" s="72"/>
      <c r="G123" s="72" t="s">
        <v>114</v>
      </c>
      <c r="H123" s="10">
        <v>59</v>
      </c>
      <c r="I123" s="76">
        <v>59</v>
      </c>
    </row>
    <row r="124" spans="1:9">
      <c r="A124" s="9" t="s">
        <v>436</v>
      </c>
      <c r="B124" s="75" t="s">
        <v>437</v>
      </c>
      <c r="C124" s="71" t="s">
        <v>438</v>
      </c>
      <c r="D124" s="72" t="s">
        <v>439</v>
      </c>
      <c r="E124" s="72" t="s">
        <v>84</v>
      </c>
      <c r="F124" s="72"/>
      <c r="G124" s="72" t="s">
        <v>96</v>
      </c>
      <c r="H124" s="10">
        <v>3435</v>
      </c>
      <c r="I124" s="76">
        <v>4070</v>
      </c>
    </row>
    <row r="125" spans="1:9">
      <c r="A125" s="9" t="s">
        <v>436</v>
      </c>
      <c r="B125" s="75" t="s">
        <v>440</v>
      </c>
      <c r="C125" s="71" t="s">
        <v>441</v>
      </c>
      <c r="D125" s="72" t="s">
        <v>442</v>
      </c>
      <c r="E125" s="72" t="s">
        <v>442</v>
      </c>
      <c r="F125" s="72"/>
      <c r="G125" s="72" t="s">
        <v>96</v>
      </c>
      <c r="H125" s="10">
        <v>1301</v>
      </c>
      <c r="I125" s="76">
        <v>1347</v>
      </c>
    </row>
    <row r="126" spans="1:9">
      <c r="A126" s="9" t="s">
        <v>436</v>
      </c>
      <c r="B126" s="75" t="s">
        <v>443</v>
      </c>
      <c r="C126" s="71" t="s">
        <v>444</v>
      </c>
      <c r="D126" s="72" t="s">
        <v>442</v>
      </c>
      <c r="E126" s="72" t="s">
        <v>445</v>
      </c>
      <c r="F126" s="72"/>
      <c r="G126" s="72" t="s">
        <v>96</v>
      </c>
      <c r="H126" s="10">
        <v>273</v>
      </c>
      <c r="I126" s="76">
        <v>454</v>
      </c>
    </row>
    <row r="127" spans="1:9">
      <c r="A127" s="9" t="s">
        <v>436</v>
      </c>
      <c r="B127" s="75" t="s">
        <v>446</v>
      </c>
      <c r="C127" s="71" t="s">
        <v>447</v>
      </c>
      <c r="D127" s="72" t="s">
        <v>448</v>
      </c>
      <c r="E127" s="72" t="s">
        <v>84</v>
      </c>
      <c r="F127" s="72"/>
      <c r="G127" s="72" t="s">
        <v>129</v>
      </c>
      <c r="H127" s="10">
        <v>729</v>
      </c>
      <c r="I127" s="76">
        <v>730</v>
      </c>
    </row>
    <row r="128" spans="1:9">
      <c r="A128" s="9" t="s">
        <v>436</v>
      </c>
      <c r="B128" s="75" t="s">
        <v>449</v>
      </c>
      <c r="C128" s="71" t="s">
        <v>450</v>
      </c>
      <c r="D128" s="72" t="s">
        <v>451</v>
      </c>
      <c r="E128" s="72" t="s">
        <v>84</v>
      </c>
      <c r="F128" s="72"/>
      <c r="G128" s="72" t="s">
        <v>101</v>
      </c>
      <c r="H128" s="10">
        <v>835</v>
      </c>
      <c r="I128" s="76">
        <v>835</v>
      </c>
    </row>
    <row r="129" spans="1:9">
      <c r="A129" s="9" t="s">
        <v>436</v>
      </c>
      <c r="B129" s="75" t="s">
        <v>452</v>
      </c>
      <c r="C129" s="71" t="s">
        <v>453</v>
      </c>
      <c r="D129" s="72" t="s">
        <v>454</v>
      </c>
      <c r="E129" s="72" t="s">
        <v>84</v>
      </c>
      <c r="F129" s="72"/>
      <c r="G129" s="72" t="s">
        <v>101</v>
      </c>
      <c r="H129" s="10">
        <v>1910</v>
      </c>
      <c r="I129" s="76">
        <v>2453</v>
      </c>
    </row>
    <row r="130" spans="1:9">
      <c r="A130" s="9" t="s">
        <v>436</v>
      </c>
      <c r="B130" s="75" t="s">
        <v>455</v>
      </c>
      <c r="C130" s="71" t="s">
        <v>456</v>
      </c>
      <c r="D130" s="72" t="s">
        <v>457</v>
      </c>
      <c r="E130" s="72" t="s">
        <v>84</v>
      </c>
      <c r="F130" s="72"/>
      <c r="G130" s="72" t="s">
        <v>101</v>
      </c>
      <c r="H130" s="10">
        <v>807</v>
      </c>
      <c r="I130" s="76">
        <v>810</v>
      </c>
    </row>
    <row r="131" spans="1:9">
      <c r="A131" s="9" t="s">
        <v>436</v>
      </c>
      <c r="B131" s="75" t="s">
        <v>458</v>
      </c>
      <c r="C131" s="71" t="s">
        <v>459</v>
      </c>
      <c r="D131" s="72" t="s">
        <v>460</v>
      </c>
      <c r="E131" s="72" t="s">
        <v>84</v>
      </c>
      <c r="F131" s="72"/>
      <c r="G131" s="72" t="s">
        <v>101</v>
      </c>
      <c r="H131" s="10">
        <v>224</v>
      </c>
      <c r="I131" s="76">
        <v>247</v>
      </c>
    </row>
    <row r="132" spans="1:9">
      <c r="A132" s="9" t="s">
        <v>436</v>
      </c>
      <c r="B132" s="75" t="s">
        <v>461</v>
      </c>
      <c r="C132" s="71" t="s">
        <v>462</v>
      </c>
      <c r="D132" s="72" t="s">
        <v>463</v>
      </c>
      <c r="E132" s="72" t="s">
        <v>84</v>
      </c>
      <c r="F132" s="72"/>
      <c r="G132" s="72" t="s">
        <v>129</v>
      </c>
      <c r="H132" s="10">
        <v>273</v>
      </c>
      <c r="I132" s="76">
        <v>275</v>
      </c>
    </row>
    <row r="133" spans="1:9">
      <c r="A133" s="9" t="s">
        <v>436</v>
      </c>
      <c r="B133" s="75" t="s">
        <v>464</v>
      </c>
      <c r="C133" s="71" t="s">
        <v>465</v>
      </c>
      <c r="D133" s="72" t="s">
        <v>466</v>
      </c>
      <c r="E133" s="72" t="s">
        <v>84</v>
      </c>
      <c r="F133" s="72"/>
      <c r="G133" s="72" t="s">
        <v>129</v>
      </c>
      <c r="H133" s="10">
        <v>148</v>
      </c>
      <c r="I133" s="76">
        <v>149</v>
      </c>
    </row>
    <row r="134" spans="1:9">
      <c r="A134" s="9" t="s">
        <v>436</v>
      </c>
      <c r="B134" s="75" t="s">
        <v>467</v>
      </c>
      <c r="C134" s="71" t="s">
        <v>468</v>
      </c>
      <c r="D134" s="72" t="s">
        <v>469</v>
      </c>
      <c r="E134" s="72" t="s">
        <v>84</v>
      </c>
      <c r="F134" s="72"/>
      <c r="G134" s="72" t="s">
        <v>129</v>
      </c>
      <c r="H134" s="10">
        <v>2374</v>
      </c>
      <c r="I134" s="76">
        <v>3162</v>
      </c>
    </row>
    <row r="135" spans="1:9">
      <c r="A135" s="9" t="s">
        <v>436</v>
      </c>
      <c r="B135" s="75" t="s">
        <v>470</v>
      </c>
      <c r="C135" s="71" t="s">
        <v>471</v>
      </c>
      <c r="D135" s="72" t="s">
        <v>472</v>
      </c>
      <c r="E135" s="72" t="s">
        <v>84</v>
      </c>
      <c r="F135" s="72"/>
      <c r="G135" s="72" t="s">
        <v>101</v>
      </c>
      <c r="H135" s="10">
        <v>86</v>
      </c>
      <c r="I135" s="76">
        <v>86</v>
      </c>
    </row>
    <row r="136" spans="1:9">
      <c r="A136" s="9" t="s">
        <v>436</v>
      </c>
      <c r="B136" s="75" t="s">
        <v>473</v>
      </c>
      <c r="C136" s="71" t="s">
        <v>474</v>
      </c>
      <c r="D136" s="72" t="s">
        <v>475</v>
      </c>
      <c r="E136" s="72" t="s">
        <v>84</v>
      </c>
      <c r="F136" s="72"/>
      <c r="G136" s="72" t="s">
        <v>264</v>
      </c>
      <c r="H136" s="10">
        <v>665</v>
      </c>
      <c r="I136" s="76">
        <v>665</v>
      </c>
    </row>
    <row r="137" spans="1:9">
      <c r="A137" s="9" t="s">
        <v>436</v>
      </c>
      <c r="B137" s="75" t="s">
        <v>476</v>
      </c>
      <c r="C137" s="71" t="s">
        <v>477</v>
      </c>
      <c r="D137" s="72" t="s">
        <v>478</v>
      </c>
      <c r="E137" s="72" t="s">
        <v>84</v>
      </c>
      <c r="F137" s="72"/>
      <c r="G137" s="72" t="s">
        <v>264</v>
      </c>
      <c r="H137" s="10">
        <v>5696</v>
      </c>
      <c r="I137" s="76">
        <v>5857</v>
      </c>
    </row>
    <row r="138" spans="1:9">
      <c r="A138" s="9" t="s">
        <v>436</v>
      </c>
      <c r="B138" s="75" t="s">
        <v>479</v>
      </c>
      <c r="C138" s="71" t="s">
        <v>480</v>
      </c>
      <c r="D138" s="72" t="s">
        <v>481</v>
      </c>
      <c r="E138" s="72" t="s">
        <v>84</v>
      </c>
      <c r="F138" s="72"/>
      <c r="G138" s="72" t="s">
        <v>264</v>
      </c>
      <c r="H138" s="10">
        <v>98</v>
      </c>
      <c r="I138" s="76">
        <v>107</v>
      </c>
    </row>
    <row r="139" spans="1:9">
      <c r="A139" s="9" t="s">
        <v>436</v>
      </c>
      <c r="B139" s="75" t="s">
        <v>482</v>
      </c>
      <c r="C139" s="71" t="s">
        <v>483</v>
      </c>
      <c r="D139" s="72" t="s">
        <v>484</v>
      </c>
      <c r="E139" s="72" t="s">
        <v>84</v>
      </c>
      <c r="F139" s="72"/>
      <c r="G139" s="72" t="s">
        <v>264</v>
      </c>
      <c r="H139" s="10">
        <v>277</v>
      </c>
      <c r="I139" s="76">
        <v>287</v>
      </c>
    </row>
    <row r="140" spans="1:9">
      <c r="A140" s="9" t="s">
        <v>436</v>
      </c>
      <c r="B140" s="75" t="s">
        <v>485</v>
      </c>
      <c r="C140" s="71" t="s">
        <v>486</v>
      </c>
      <c r="D140" s="72" t="s">
        <v>487</v>
      </c>
      <c r="E140" s="72" t="s">
        <v>84</v>
      </c>
      <c r="F140" s="72"/>
      <c r="G140" s="72" t="s">
        <v>264</v>
      </c>
      <c r="H140" s="10">
        <v>373</v>
      </c>
      <c r="I140" s="76">
        <v>377</v>
      </c>
    </row>
    <row r="141" spans="1:9">
      <c r="A141" s="9" t="s">
        <v>436</v>
      </c>
      <c r="B141" s="75" t="s">
        <v>488</v>
      </c>
      <c r="C141" s="71" t="s">
        <v>489</v>
      </c>
      <c r="D141" s="72" t="s">
        <v>490</v>
      </c>
      <c r="E141" s="72" t="s">
        <v>84</v>
      </c>
      <c r="F141" s="72"/>
      <c r="G141" s="72" t="s">
        <v>276</v>
      </c>
      <c r="H141" s="10">
        <v>488</v>
      </c>
      <c r="I141" s="76">
        <v>1196</v>
      </c>
    </row>
    <row r="142" spans="1:9">
      <c r="A142" s="9" t="s">
        <v>436</v>
      </c>
      <c r="B142" s="75" t="s">
        <v>491</v>
      </c>
      <c r="C142" s="71" t="s">
        <v>492</v>
      </c>
      <c r="D142" s="72" t="s">
        <v>493</v>
      </c>
      <c r="E142" s="72" t="s">
        <v>84</v>
      </c>
      <c r="F142" s="72"/>
      <c r="G142" s="72" t="s">
        <v>276</v>
      </c>
      <c r="H142" s="10">
        <v>85</v>
      </c>
      <c r="I142" s="76">
        <v>85</v>
      </c>
    </row>
    <row r="143" spans="1:9">
      <c r="A143" s="9" t="s">
        <v>436</v>
      </c>
      <c r="B143" s="75" t="s">
        <v>494</v>
      </c>
      <c r="C143" s="71" t="s">
        <v>495</v>
      </c>
      <c r="D143" s="72" t="s">
        <v>496</v>
      </c>
      <c r="E143" s="72" t="s">
        <v>84</v>
      </c>
      <c r="F143" s="72"/>
      <c r="G143" s="72" t="s">
        <v>276</v>
      </c>
      <c r="H143" s="10">
        <v>738</v>
      </c>
      <c r="I143" s="76">
        <v>738</v>
      </c>
    </row>
    <row r="144" spans="1:9">
      <c r="A144" s="9" t="s">
        <v>436</v>
      </c>
      <c r="B144" s="75" t="s">
        <v>497</v>
      </c>
      <c r="C144" s="71" t="s">
        <v>498</v>
      </c>
      <c r="D144" s="72" t="s">
        <v>499</v>
      </c>
      <c r="E144" s="72" t="s">
        <v>84</v>
      </c>
      <c r="F144" s="72"/>
      <c r="G144" s="72" t="s">
        <v>276</v>
      </c>
      <c r="H144" s="10">
        <v>307</v>
      </c>
      <c r="I144" s="76">
        <v>689</v>
      </c>
    </row>
    <row r="145" spans="1:9">
      <c r="A145" s="9" t="s">
        <v>436</v>
      </c>
      <c r="B145" s="75" t="s">
        <v>500</v>
      </c>
      <c r="C145" s="71" t="s">
        <v>501</v>
      </c>
      <c r="D145" s="72" t="s">
        <v>502</v>
      </c>
      <c r="E145" s="72" t="s">
        <v>84</v>
      </c>
      <c r="F145" s="72"/>
      <c r="G145" s="72" t="s">
        <v>276</v>
      </c>
      <c r="H145" s="10">
        <v>368</v>
      </c>
      <c r="I145" s="76">
        <v>371</v>
      </c>
    </row>
    <row r="146" spans="1:9">
      <c r="A146" s="9" t="s">
        <v>436</v>
      </c>
      <c r="B146" s="75" t="s">
        <v>503</v>
      </c>
      <c r="C146" s="71" t="s">
        <v>504</v>
      </c>
      <c r="D146" s="72" t="s">
        <v>505</v>
      </c>
      <c r="E146" s="72" t="s">
        <v>84</v>
      </c>
      <c r="F146" s="72"/>
      <c r="G146" s="72" t="s">
        <v>276</v>
      </c>
      <c r="H146" s="10">
        <v>508</v>
      </c>
      <c r="I146" s="76">
        <v>520</v>
      </c>
    </row>
    <row r="147" spans="1:9">
      <c r="A147" s="9" t="s">
        <v>436</v>
      </c>
      <c r="B147" s="75" t="s">
        <v>506</v>
      </c>
      <c r="C147" s="71" t="s">
        <v>507</v>
      </c>
      <c r="D147" s="72" t="s">
        <v>508</v>
      </c>
      <c r="E147" s="72" t="s">
        <v>84</v>
      </c>
      <c r="F147" s="72"/>
      <c r="G147" s="72" t="s">
        <v>276</v>
      </c>
      <c r="H147" s="10">
        <v>146</v>
      </c>
      <c r="I147" s="76">
        <v>146</v>
      </c>
    </row>
    <row r="148" spans="1:9">
      <c r="A148" s="9" t="s">
        <v>436</v>
      </c>
      <c r="B148" s="75" t="s">
        <v>509</v>
      </c>
      <c r="C148" s="71" t="s">
        <v>510</v>
      </c>
      <c r="D148" s="72" t="s">
        <v>511</v>
      </c>
      <c r="E148" s="72" t="s">
        <v>84</v>
      </c>
      <c r="F148" s="72"/>
      <c r="G148" s="72" t="s">
        <v>276</v>
      </c>
      <c r="H148" s="10">
        <v>71</v>
      </c>
      <c r="I148" s="76">
        <v>71</v>
      </c>
    </row>
    <row r="149" spans="1:9">
      <c r="A149" s="9" t="s">
        <v>436</v>
      </c>
      <c r="B149" s="75" t="s">
        <v>512</v>
      </c>
      <c r="C149" s="71" t="s">
        <v>513</v>
      </c>
      <c r="D149" s="72" t="s">
        <v>514</v>
      </c>
      <c r="E149" s="72" t="s">
        <v>84</v>
      </c>
      <c r="F149" s="72"/>
      <c r="G149" s="72" t="s">
        <v>276</v>
      </c>
      <c r="H149" s="10">
        <v>55</v>
      </c>
      <c r="I149" s="76">
        <v>55</v>
      </c>
    </row>
    <row r="150" spans="1:9">
      <c r="A150" s="9" t="s">
        <v>436</v>
      </c>
      <c r="B150" s="75" t="s">
        <v>515</v>
      </c>
      <c r="C150" s="71" t="s">
        <v>516</v>
      </c>
      <c r="D150" s="72" t="s">
        <v>517</v>
      </c>
      <c r="E150" s="72" t="s">
        <v>518</v>
      </c>
      <c r="F150" s="72"/>
      <c r="G150" s="72" t="s">
        <v>276</v>
      </c>
      <c r="H150" s="10">
        <v>69</v>
      </c>
      <c r="I150" s="76">
        <v>70</v>
      </c>
    </row>
    <row r="151" spans="1:9">
      <c r="A151" s="9" t="s">
        <v>436</v>
      </c>
      <c r="B151" s="75" t="s">
        <v>519</v>
      </c>
      <c r="C151" s="71" t="s">
        <v>520</v>
      </c>
      <c r="D151" s="72" t="s">
        <v>517</v>
      </c>
      <c r="E151" s="72" t="s">
        <v>521</v>
      </c>
      <c r="F151" s="72"/>
      <c r="G151" s="72" t="s">
        <v>276</v>
      </c>
      <c r="H151" s="10">
        <v>278</v>
      </c>
      <c r="I151" s="76">
        <v>284</v>
      </c>
    </row>
    <row r="152" spans="1:9">
      <c r="A152" s="9" t="s">
        <v>436</v>
      </c>
      <c r="B152" s="75" t="s">
        <v>522</v>
      </c>
      <c r="C152" s="71" t="s">
        <v>523</v>
      </c>
      <c r="D152" s="72" t="s">
        <v>524</v>
      </c>
      <c r="E152" s="72" t="s">
        <v>84</v>
      </c>
      <c r="F152" s="72"/>
      <c r="G152" s="72" t="s">
        <v>101</v>
      </c>
      <c r="H152" s="10">
        <v>1369</v>
      </c>
      <c r="I152" s="76">
        <v>2121</v>
      </c>
    </row>
    <row r="153" spans="1:9">
      <c r="A153" s="9" t="s">
        <v>436</v>
      </c>
      <c r="B153" s="75" t="s">
        <v>525</v>
      </c>
      <c r="C153" s="71" t="s">
        <v>526</v>
      </c>
      <c r="D153" s="72" t="s">
        <v>527</v>
      </c>
      <c r="E153" s="72" t="s">
        <v>84</v>
      </c>
      <c r="F153" s="72"/>
      <c r="G153" s="72" t="s">
        <v>276</v>
      </c>
      <c r="H153" s="10">
        <v>1129</v>
      </c>
      <c r="I153" s="76">
        <v>1146</v>
      </c>
    </row>
    <row r="154" spans="1:9">
      <c r="A154" s="9" t="s">
        <v>436</v>
      </c>
      <c r="B154" s="75" t="s">
        <v>528</v>
      </c>
      <c r="C154" s="71" t="s">
        <v>529</v>
      </c>
      <c r="D154" s="72" t="s">
        <v>530</v>
      </c>
      <c r="E154" s="72" t="s">
        <v>84</v>
      </c>
      <c r="F154" s="72"/>
      <c r="G154" s="72" t="s">
        <v>170</v>
      </c>
      <c r="H154" s="10">
        <v>1680</v>
      </c>
      <c r="I154" s="76">
        <v>1758</v>
      </c>
    </row>
    <row r="155" spans="1:9">
      <c r="A155" s="9" t="s">
        <v>436</v>
      </c>
      <c r="B155" s="75" t="s">
        <v>531</v>
      </c>
      <c r="C155" s="71" t="s">
        <v>532</v>
      </c>
      <c r="D155" s="72" t="s">
        <v>530</v>
      </c>
      <c r="E155" s="72" t="s">
        <v>84</v>
      </c>
      <c r="F155" s="72"/>
      <c r="G155" s="72" t="s">
        <v>170</v>
      </c>
      <c r="H155" s="10">
        <v>1111</v>
      </c>
      <c r="I155" s="76">
        <v>1166</v>
      </c>
    </row>
    <row r="156" spans="1:9">
      <c r="A156" s="9" t="s">
        <v>436</v>
      </c>
      <c r="B156" s="75" t="s">
        <v>533</v>
      </c>
      <c r="C156" s="71" t="s">
        <v>534</v>
      </c>
      <c r="D156" s="72" t="s">
        <v>535</v>
      </c>
      <c r="E156" s="72" t="s">
        <v>84</v>
      </c>
      <c r="F156" s="72"/>
      <c r="G156" s="72" t="s">
        <v>170</v>
      </c>
      <c r="H156" s="10">
        <v>402</v>
      </c>
      <c r="I156" s="76">
        <v>406</v>
      </c>
    </row>
    <row r="157" spans="1:9">
      <c r="A157" s="9" t="s">
        <v>436</v>
      </c>
      <c r="B157" s="75" t="s">
        <v>536</v>
      </c>
      <c r="C157" s="71" t="s">
        <v>537</v>
      </c>
      <c r="D157" s="72" t="s">
        <v>538</v>
      </c>
      <c r="E157" s="72" t="s">
        <v>84</v>
      </c>
      <c r="F157" s="72"/>
      <c r="G157" s="72" t="s">
        <v>129</v>
      </c>
      <c r="H157" s="10">
        <v>19</v>
      </c>
      <c r="I157" s="76">
        <v>19</v>
      </c>
    </row>
    <row r="158" spans="1:9">
      <c r="A158" s="9" t="s">
        <v>436</v>
      </c>
      <c r="B158" s="75" t="s">
        <v>539</v>
      </c>
      <c r="C158" s="71" t="s">
        <v>540</v>
      </c>
      <c r="D158" s="72" t="s">
        <v>541</v>
      </c>
      <c r="E158" s="72" t="s">
        <v>84</v>
      </c>
      <c r="F158" s="72"/>
      <c r="G158" s="72" t="s">
        <v>129</v>
      </c>
      <c r="H158" s="10">
        <v>399</v>
      </c>
      <c r="I158" s="76">
        <v>399</v>
      </c>
    </row>
    <row r="159" spans="1:9">
      <c r="A159" s="9" t="s">
        <v>436</v>
      </c>
      <c r="B159" s="75" t="s">
        <v>542</v>
      </c>
      <c r="C159" s="71" t="s">
        <v>543</v>
      </c>
      <c r="D159" s="72" t="s">
        <v>544</v>
      </c>
      <c r="E159" s="72" t="s">
        <v>84</v>
      </c>
      <c r="F159" s="72"/>
      <c r="G159" s="72" t="s">
        <v>129</v>
      </c>
      <c r="H159" s="10">
        <v>636</v>
      </c>
      <c r="I159" s="76">
        <v>638</v>
      </c>
    </row>
    <row r="160" spans="1:9">
      <c r="A160" s="9" t="s">
        <v>436</v>
      </c>
      <c r="B160" s="75" t="s">
        <v>545</v>
      </c>
      <c r="C160" s="71" t="s">
        <v>546</v>
      </c>
      <c r="D160" s="72" t="s">
        <v>547</v>
      </c>
      <c r="E160" s="72" t="s">
        <v>84</v>
      </c>
      <c r="F160" s="72"/>
      <c r="G160" s="72" t="s">
        <v>129</v>
      </c>
      <c r="H160" s="10">
        <v>543</v>
      </c>
      <c r="I160" s="76">
        <v>549</v>
      </c>
    </row>
    <row r="161" spans="1:9">
      <c r="A161" s="9" t="s">
        <v>436</v>
      </c>
      <c r="B161" s="75" t="s">
        <v>548</v>
      </c>
      <c r="C161" s="71" t="s">
        <v>549</v>
      </c>
      <c r="D161" s="72" t="s">
        <v>550</v>
      </c>
      <c r="E161" s="72" t="s">
        <v>84</v>
      </c>
      <c r="F161" s="72"/>
      <c r="G161" s="72" t="s">
        <v>129</v>
      </c>
      <c r="H161" s="10">
        <v>375</v>
      </c>
      <c r="I161" s="76">
        <v>375</v>
      </c>
    </row>
    <row r="162" spans="1:9">
      <c r="A162" s="9" t="s">
        <v>436</v>
      </c>
      <c r="B162" s="75" t="s">
        <v>551</v>
      </c>
      <c r="C162" s="71" t="s">
        <v>552</v>
      </c>
      <c r="D162" s="72" t="s">
        <v>553</v>
      </c>
      <c r="E162" s="72" t="s">
        <v>84</v>
      </c>
      <c r="F162" s="72"/>
      <c r="G162" s="72" t="s">
        <v>101</v>
      </c>
      <c r="H162" s="10">
        <v>730</v>
      </c>
      <c r="I162" s="76">
        <v>732</v>
      </c>
    </row>
    <row r="163" spans="1:9">
      <c r="A163" s="9" t="s">
        <v>436</v>
      </c>
      <c r="B163" s="75" t="s">
        <v>554</v>
      </c>
      <c r="C163" s="71" t="s">
        <v>555</v>
      </c>
      <c r="D163" s="72" t="s">
        <v>556</v>
      </c>
      <c r="E163" s="72" t="s">
        <v>84</v>
      </c>
      <c r="F163" s="72"/>
      <c r="G163" s="72" t="s">
        <v>264</v>
      </c>
      <c r="H163" s="10">
        <v>615</v>
      </c>
      <c r="I163" s="76">
        <v>622</v>
      </c>
    </row>
    <row r="164" spans="1:9">
      <c r="A164" s="9" t="s">
        <v>436</v>
      </c>
      <c r="B164" s="75" t="s">
        <v>557</v>
      </c>
      <c r="C164" s="71" t="s">
        <v>558</v>
      </c>
      <c r="D164" s="72" t="s">
        <v>559</v>
      </c>
      <c r="E164" s="72" t="s">
        <v>84</v>
      </c>
      <c r="F164" s="72"/>
      <c r="G164" s="72" t="s">
        <v>129</v>
      </c>
      <c r="H164" s="10">
        <v>19</v>
      </c>
      <c r="I164" s="76">
        <v>19</v>
      </c>
    </row>
    <row r="165" spans="1:9">
      <c r="A165" s="9" t="s">
        <v>436</v>
      </c>
      <c r="B165" s="75" t="s">
        <v>560</v>
      </c>
      <c r="C165" s="71" t="s">
        <v>561</v>
      </c>
      <c r="D165" s="72" t="s">
        <v>189</v>
      </c>
      <c r="E165" s="72" t="s">
        <v>562</v>
      </c>
      <c r="F165" s="72"/>
      <c r="G165" s="72" t="s">
        <v>189</v>
      </c>
      <c r="H165" s="10">
        <v>2953</v>
      </c>
      <c r="I165" s="76">
        <v>3116</v>
      </c>
    </row>
    <row r="166" spans="1:9">
      <c r="A166" s="9" t="s">
        <v>436</v>
      </c>
      <c r="B166" s="75" t="s">
        <v>563</v>
      </c>
      <c r="C166" s="71" t="s">
        <v>564</v>
      </c>
      <c r="D166" s="72" t="s">
        <v>189</v>
      </c>
      <c r="E166" s="72" t="s">
        <v>562</v>
      </c>
      <c r="F166" s="72"/>
      <c r="G166" s="72" t="s">
        <v>189</v>
      </c>
      <c r="H166" s="10">
        <v>1749</v>
      </c>
      <c r="I166" s="76">
        <v>1787</v>
      </c>
    </row>
    <row r="167" spans="1:9">
      <c r="A167" s="9" t="s">
        <v>436</v>
      </c>
      <c r="B167" s="75" t="s">
        <v>565</v>
      </c>
      <c r="C167" s="71" t="s">
        <v>566</v>
      </c>
      <c r="D167" s="72" t="s">
        <v>189</v>
      </c>
      <c r="E167" s="72" t="s">
        <v>567</v>
      </c>
      <c r="F167" s="72"/>
      <c r="G167" s="72" t="s">
        <v>189</v>
      </c>
      <c r="H167" s="10">
        <v>1790</v>
      </c>
      <c r="I167" s="76">
        <v>1801</v>
      </c>
    </row>
    <row r="168" spans="1:9">
      <c r="A168" s="9" t="s">
        <v>436</v>
      </c>
      <c r="B168" s="75" t="s">
        <v>568</v>
      </c>
      <c r="C168" s="71" t="s">
        <v>569</v>
      </c>
      <c r="D168" s="72" t="s">
        <v>189</v>
      </c>
      <c r="E168" s="72" t="s">
        <v>567</v>
      </c>
      <c r="F168" s="72"/>
      <c r="G168" s="72" t="s">
        <v>189</v>
      </c>
      <c r="H168" s="10">
        <v>1017</v>
      </c>
      <c r="I168" s="76">
        <v>1017</v>
      </c>
    </row>
    <row r="169" spans="1:9">
      <c r="A169" s="9" t="s">
        <v>436</v>
      </c>
      <c r="B169" s="75" t="s">
        <v>570</v>
      </c>
      <c r="C169" s="71" t="s">
        <v>571</v>
      </c>
      <c r="D169" s="72" t="s">
        <v>189</v>
      </c>
      <c r="E169" s="72" t="s">
        <v>567</v>
      </c>
      <c r="F169" s="72"/>
      <c r="G169" s="72" t="s">
        <v>189</v>
      </c>
      <c r="H169" s="10">
        <v>1995</v>
      </c>
      <c r="I169" s="76">
        <v>2048</v>
      </c>
    </row>
    <row r="170" spans="1:9">
      <c r="A170" s="9" t="s">
        <v>436</v>
      </c>
      <c r="B170" s="75" t="s">
        <v>572</v>
      </c>
      <c r="C170" s="71" t="s">
        <v>573</v>
      </c>
      <c r="D170" s="72" t="s">
        <v>574</v>
      </c>
      <c r="E170" s="72" t="s">
        <v>84</v>
      </c>
      <c r="F170" s="72"/>
      <c r="G170" s="72" t="s">
        <v>170</v>
      </c>
      <c r="H170" s="10">
        <v>930</v>
      </c>
      <c r="I170" s="76">
        <v>930</v>
      </c>
    </row>
    <row r="171" spans="1:9">
      <c r="A171" s="9" t="s">
        <v>436</v>
      </c>
      <c r="B171" s="75" t="s">
        <v>575</v>
      </c>
      <c r="C171" s="71" t="s">
        <v>576</v>
      </c>
      <c r="D171" s="72" t="s">
        <v>577</v>
      </c>
      <c r="E171" s="72" t="s">
        <v>84</v>
      </c>
      <c r="F171" s="72"/>
      <c r="G171" s="72" t="s">
        <v>170</v>
      </c>
      <c r="H171" s="10">
        <v>1085</v>
      </c>
      <c r="I171" s="76">
        <v>1153</v>
      </c>
    </row>
    <row r="172" spans="1:9">
      <c r="A172" s="9" t="s">
        <v>436</v>
      </c>
      <c r="B172" s="75" t="s">
        <v>578</v>
      </c>
      <c r="C172" s="71" t="s">
        <v>579</v>
      </c>
      <c r="D172" s="72" t="s">
        <v>580</v>
      </c>
      <c r="E172" s="72" t="s">
        <v>84</v>
      </c>
      <c r="F172" s="72"/>
      <c r="G172" s="72" t="s">
        <v>170</v>
      </c>
      <c r="H172" s="10">
        <v>219</v>
      </c>
      <c r="I172" s="76">
        <v>219</v>
      </c>
    </row>
    <row r="173" spans="1:9">
      <c r="A173" s="9" t="s">
        <v>436</v>
      </c>
      <c r="B173" s="75" t="s">
        <v>581</v>
      </c>
      <c r="C173" s="71" t="s">
        <v>582</v>
      </c>
      <c r="D173" s="72" t="s">
        <v>583</v>
      </c>
      <c r="E173" s="72" t="s">
        <v>84</v>
      </c>
      <c r="F173" s="72"/>
      <c r="G173" s="72" t="s">
        <v>170</v>
      </c>
      <c r="H173" s="10">
        <v>614</v>
      </c>
      <c r="I173" s="76">
        <v>614</v>
      </c>
    </row>
    <row r="174" spans="1:9">
      <c r="A174" s="9" t="s">
        <v>436</v>
      </c>
      <c r="B174" s="75" t="s">
        <v>584</v>
      </c>
      <c r="C174" s="71" t="s">
        <v>585</v>
      </c>
      <c r="D174" s="72" t="s">
        <v>586</v>
      </c>
      <c r="E174" s="72" t="s">
        <v>84</v>
      </c>
      <c r="F174" s="72"/>
      <c r="G174" s="72" t="s">
        <v>101</v>
      </c>
      <c r="H174" s="10">
        <v>322</v>
      </c>
      <c r="I174" s="76">
        <v>1099</v>
      </c>
    </row>
    <row r="175" spans="1:9">
      <c r="A175" s="9" t="s">
        <v>436</v>
      </c>
      <c r="B175" s="75" t="s">
        <v>587</v>
      </c>
      <c r="C175" s="71" t="s">
        <v>588</v>
      </c>
      <c r="D175" s="72" t="s">
        <v>589</v>
      </c>
      <c r="E175" s="72" t="s">
        <v>84</v>
      </c>
      <c r="F175" s="72"/>
      <c r="G175" s="72" t="s">
        <v>101</v>
      </c>
      <c r="H175" s="10">
        <v>219</v>
      </c>
      <c r="I175" s="76">
        <v>224</v>
      </c>
    </row>
    <row r="176" spans="1:9">
      <c r="A176" s="9" t="s">
        <v>436</v>
      </c>
      <c r="B176" s="75" t="s">
        <v>590</v>
      </c>
      <c r="C176" s="71" t="s">
        <v>591</v>
      </c>
      <c r="D176" s="72" t="s">
        <v>592</v>
      </c>
      <c r="E176" s="72" t="s">
        <v>84</v>
      </c>
      <c r="F176" s="72"/>
      <c r="G176" s="72" t="s">
        <v>101</v>
      </c>
      <c r="H176" s="10">
        <v>183</v>
      </c>
      <c r="I176" s="76">
        <v>183</v>
      </c>
    </row>
    <row r="177" spans="1:9">
      <c r="A177" s="9" t="s">
        <v>436</v>
      </c>
      <c r="B177" s="75" t="s">
        <v>593</v>
      </c>
      <c r="C177" s="71" t="s">
        <v>594</v>
      </c>
      <c r="D177" s="72" t="s">
        <v>595</v>
      </c>
      <c r="E177" s="72" t="s">
        <v>84</v>
      </c>
      <c r="F177" s="72"/>
      <c r="G177" s="72" t="s">
        <v>101</v>
      </c>
      <c r="H177" s="10">
        <v>978</v>
      </c>
      <c r="I177" s="76">
        <v>1648</v>
      </c>
    </row>
    <row r="178" spans="1:9">
      <c r="A178" s="9" t="s">
        <v>436</v>
      </c>
      <c r="B178" s="75" t="s">
        <v>596</v>
      </c>
      <c r="C178" s="71" t="s">
        <v>597</v>
      </c>
      <c r="D178" s="72" t="s">
        <v>598</v>
      </c>
      <c r="E178" s="72" t="s">
        <v>84</v>
      </c>
      <c r="F178" s="72"/>
      <c r="G178" s="72" t="s">
        <v>101</v>
      </c>
      <c r="H178" s="10">
        <v>123</v>
      </c>
      <c r="I178" s="76">
        <v>128</v>
      </c>
    </row>
    <row r="179" spans="1:9">
      <c r="A179" s="9" t="s">
        <v>436</v>
      </c>
      <c r="B179" s="75" t="s">
        <v>599</v>
      </c>
      <c r="C179" s="71" t="s">
        <v>600</v>
      </c>
      <c r="D179" s="72" t="s">
        <v>601</v>
      </c>
      <c r="E179" s="72" t="s">
        <v>84</v>
      </c>
      <c r="F179" s="72"/>
      <c r="G179" s="72" t="s">
        <v>101</v>
      </c>
      <c r="H179" s="10">
        <v>534</v>
      </c>
      <c r="I179" s="76">
        <v>538</v>
      </c>
    </row>
    <row r="180" spans="1:9">
      <c r="A180" s="9" t="s">
        <v>436</v>
      </c>
      <c r="B180" s="75" t="s">
        <v>602</v>
      </c>
      <c r="C180" s="71" t="s">
        <v>603</v>
      </c>
      <c r="D180" s="72" t="s">
        <v>604</v>
      </c>
      <c r="E180" s="72" t="s">
        <v>84</v>
      </c>
      <c r="F180" s="72"/>
      <c r="G180" s="72" t="s">
        <v>248</v>
      </c>
      <c r="H180" s="10">
        <v>543</v>
      </c>
      <c r="I180" s="76">
        <v>543</v>
      </c>
    </row>
    <row r="181" spans="1:9">
      <c r="A181" s="9" t="s">
        <v>436</v>
      </c>
      <c r="B181" s="75" t="s">
        <v>605</v>
      </c>
      <c r="C181" s="71" t="s">
        <v>606</v>
      </c>
      <c r="D181" s="72" t="s">
        <v>607</v>
      </c>
      <c r="E181" s="72" t="s">
        <v>84</v>
      </c>
      <c r="F181" s="72"/>
      <c r="G181" s="72" t="s">
        <v>248</v>
      </c>
      <c r="H181" s="10">
        <v>275</v>
      </c>
      <c r="I181" s="76">
        <v>279</v>
      </c>
    </row>
    <row r="182" spans="1:9">
      <c r="A182" s="9" t="s">
        <v>436</v>
      </c>
      <c r="B182" s="75" t="s">
        <v>608</v>
      </c>
      <c r="C182" s="71" t="s">
        <v>609</v>
      </c>
      <c r="D182" s="72" t="s">
        <v>610</v>
      </c>
      <c r="E182" s="72" t="s">
        <v>84</v>
      </c>
      <c r="F182" s="72"/>
      <c r="G182" s="72" t="s">
        <v>248</v>
      </c>
      <c r="H182" s="10">
        <v>323</v>
      </c>
      <c r="I182" s="76">
        <v>578</v>
      </c>
    </row>
    <row r="183" spans="1:9">
      <c r="A183" s="9" t="s">
        <v>436</v>
      </c>
      <c r="B183" s="75" t="s">
        <v>611</v>
      </c>
      <c r="C183" s="71" t="s">
        <v>612</v>
      </c>
      <c r="D183" s="72" t="s">
        <v>613</v>
      </c>
      <c r="E183" s="72" t="s">
        <v>84</v>
      </c>
      <c r="F183" s="72"/>
      <c r="G183" s="72" t="s">
        <v>248</v>
      </c>
      <c r="H183" s="10">
        <v>1465</v>
      </c>
      <c r="I183" s="76">
        <v>1709</v>
      </c>
    </row>
    <row r="184" spans="1:9">
      <c r="A184" s="9" t="s">
        <v>436</v>
      </c>
      <c r="B184" s="75" t="s">
        <v>614</v>
      </c>
      <c r="C184" s="71" t="s">
        <v>615</v>
      </c>
      <c r="D184" s="72" t="s">
        <v>248</v>
      </c>
      <c r="E184" s="72" t="s">
        <v>84</v>
      </c>
      <c r="F184" s="72"/>
      <c r="G184" s="72" t="s">
        <v>248</v>
      </c>
      <c r="H184" s="10">
        <v>3198</v>
      </c>
      <c r="I184" s="76">
        <v>3254</v>
      </c>
    </row>
    <row r="185" spans="1:9">
      <c r="A185" s="9" t="s">
        <v>436</v>
      </c>
      <c r="B185" s="75" t="s">
        <v>616</v>
      </c>
      <c r="C185" s="71" t="s">
        <v>617</v>
      </c>
      <c r="D185" s="72" t="s">
        <v>618</v>
      </c>
      <c r="E185" s="72" t="s">
        <v>619</v>
      </c>
      <c r="F185" s="72"/>
      <c r="G185" s="72" t="s">
        <v>264</v>
      </c>
      <c r="H185" s="10">
        <v>1587</v>
      </c>
      <c r="I185" s="76">
        <v>1589</v>
      </c>
    </row>
    <row r="186" spans="1:9">
      <c r="A186" s="9" t="s">
        <v>436</v>
      </c>
      <c r="B186" s="75" t="s">
        <v>620</v>
      </c>
      <c r="C186" s="71" t="s">
        <v>621</v>
      </c>
      <c r="D186" s="72" t="s">
        <v>618</v>
      </c>
      <c r="E186" s="72" t="s">
        <v>619</v>
      </c>
      <c r="F186" s="72"/>
      <c r="G186" s="72" t="s">
        <v>264</v>
      </c>
      <c r="H186" s="10">
        <v>3103</v>
      </c>
      <c r="I186" s="76">
        <v>3114</v>
      </c>
    </row>
    <row r="187" spans="1:9">
      <c r="A187" s="9" t="s">
        <v>436</v>
      </c>
      <c r="B187" s="75" t="s">
        <v>622</v>
      </c>
      <c r="C187" s="71" t="s">
        <v>623</v>
      </c>
      <c r="D187" s="72" t="s">
        <v>618</v>
      </c>
      <c r="E187" s="72" t="s">
        <v>624</v>
      </c>
      <c r="F187" s="72"/>
      <c r="G187" s="72" t="s">
        <v>264</v>
      </c>
      <c r="H187" s="10">
        <v>1661</v>
      </c>
      <c r="I187" s="76">
        <v>1666</v>
      </c>
    </row>
    <row r="188" spans="1:9">
      <c r="A188" s="9" t="s">
        <v>436</v>
      </c>
      <c r="B188" s="75" t="s">
        <v>625</v>
      </c>
      <c r="C188" s="71" t="s">
        <v>626</v>
      </c>
      <c r="D188" s="72" t="s">
        <v>618</v>
      </c>
      <c r="E188" s="72" t="s">
        <v>624</v>
      </c>
      <c r="F188" s="72"/>
      <c r="G188" s="72" t="s">
        <v>264</v>
      </c>
      <c r="H188" s="10">
        <v>3544</v>
      </c>
      <c r="I188" s="76">
        <v>3595</v>
      </c>
    </row>
    <row r="189" spans="1:9">
      <c r="A189" s="9" t="s">
        <v>436</v>
      </c>
      <c r="B189" s="75" t="s">
        <v>627</v>
      </c>
      <c r="C189" s="71" t="s">
        <v>628</v>
      </c>
      <c r="D189" s="72" t="s">
        <v>629</v>
      </c>
      <c r="E189" s="72" t="s">
        <v>84</v>
      </c>
      <c r="F189" s="72"/>
      <c r="G189" s="72" t="s">
        <v>129</v>
      </c>
      <c r="H189" s="10">
        <v>159</v>
      </c>
      <c r="I189" s="76">
        <v>159</v>
      </c>
    </row>
    <row r="190" spans="1:9">
      <c r="A190" s="9" t="s">
        <v>436</v>
      </c>
      <c r="B190" s="75" t="s">
        <v>630</v>
      </c>
      <c r="C190" s="71" t="s">
        <v>631</v>
      </c>
      <c r="D190" s="72" t="s">
        <v>632</v>
      </c>
      <c r="E190" s="72" t="s">
        <v>84</v>
      </c>
      <c r="F190" s="72"/>
      <c r="G190" s="72" t="s">
        <v>129</v>
      </c>
      <c r="H190" s="10">
        <v>120</v>
      </c>
      <c r="I190" s="76">
        <v>120</v>
      </c>
    </row>
    <row r="191" spans="1:9">
      <c r="A191" s="9" t="s">
        <v>436</v>
      </c>
      <c r="B191" s="75" t="s">
        <v>633</v>
      </c>
      <c r="C191" s="71" t="s">
        <v>634</v>
      </c>
      <c r="D191" s="72" t="s">
        <v>635</v>
      </c>
      <c r="E191" s="72" t="s">
        <v>84</v>
      </c>
      <c r="F191" s="72"/>
      <c r="G191" s="72" t="s">
        <v>129</v>
      </c>
      <c r="H191" s="10">
        <v>268</v>
      </c>
      <c r="I191" s="76">
        <v>269</v>
      </c>
    </row>
    <row r="192" spans="1:9">
      <c r="A192" s="9" t="s">
        <v>436</v>
      </c>
      <c r="B192" s="75" t="s">
        <v>636</v>
      </c>
      <c r="C192" s="71" t="s">
        <v>637</v>
      </c>
      <c r="D192" s="72" t="s">
        <v>638</v>
      </c>
      <c r="E192" s="72" t="s">
        <v>84</v>
      </c>
      <c r="F192" s="72"/>
      <c r="G192" s="72" t="s">
        <v>129</v>
      </c>
      <c r="H192" s="10">
        <v>149</v>
      </c>
      <c r="I192" s="76">
        <v>153</v>
      </c>
    </row>
    <row r="193" spans="1:9">
      <c r="A193" s="9" t="s">
        <v>436</v>
      </c>
      <c r="B193" s="75" t="s">
        <v>639</v>
      </c>
      <c r="C193" s="71" t="s">
        <v>640</v>
      </c>
      <c r="D193" s="72" t="s">
        <v>638</v>
      </c>
      <c r="E193" s="72" t="s">
        <v>84</v>
      </c>
      <c r="F193" s="72"/>
      <c r="G193" s="72" t="s">
        <v>129</v>
      </c>
      <c r="H193" s="10">
        <v>23</v>
      </c>
      <c r="I193" s="76">
        <v>23</v>
      </c>
    </row>
    <row r="194" spans="1:9">
      <c r="A194" s="9" t="s">
        <v>436</v>
      </c>
      <c r="B194" s="75" t="s">
        <v>641</v>
      </c>
      <c r="C194" s="71" t="s">
        <v>642</v>
      </c>
      <c r="D194" s="72" t="s">
        <v>643</v>
      </c>
      <c r="E194" s="72" t="s">
        <v>84</v>
      </c>
      <c r="F194" s="72"/>
      <c r="G194" s="72" t="s">
        <v>129</v>
      </c>
      <c r="H194" s="10">
        <v>57</v>
      </c>
      <c r="I194" s="76">
        <v>57</v>
      </c>
    </row>
    <row r="195" spans="1:9">
      <c r="A195" s="9" t="s">
        <v>436</v>
      </c>
      <c r="B195" s="75" t="s">
        <v>644</v>
      </c>
      <c r="C195" s="71" t="s">
        <v>645</v>
      </c>
      <c r="D195" s="72" t="s">
        <v>643</v>
      </c>
      <c r="E195" s="72" t="s">
        <v>84</v>
      </c>
      <c r="F195" s="72"/>
      <c r="G195" s="72" t="s">
        <v>129</v>
      </c>
      <c r="H195" s="10">
        <v>12</v>
      </c>
      <c r="I195" s="76">
        <v>12</v>
      </c>
    </row>
    <row r="196" spans="1:9">
      <c r="A196" s="9" t="s">
        <v>436</v>
      </c>
      <c r="B196" s="75" t="s">
        <v>646</v>
      </c>
      <c r="C196" s="71" t="s">
        <v>647</v>
      </c>
      <c r="D196" s="72" t="s">
        <v>648</v>
      </c>
      <c r="E196" s="72" t="s">
        <v>84</v>
      </c>
      <c r="F196" s="72"/>
      <c r="G196" s="72" t="s">
        <v>129</v>
      </c>
      <c r="H196" s="10">
        <v>35</v>
      </c>
      <c r="I196" s="76">
        <v>37</v>
      </c>
    </row>
    <row r="197" spans="1:9">
      <c r="A197" s="9" t="s">
        <v>436</v>
      </c>
      <c r="B197" s="75" t="s">
        <v>649</v>
      </c>
      <c r="C197" s="71" t="s">
        <v>650</v>
      </c>
      <c r="D197" s="72" t="s">
        <v>651</v>
      </c>
      <c r="E197" s="72" t="s">
        <v>84</v>
      </c>
      <c r="F197" s="72"/>
      <c r="G197" s="72" t="s">
        <v>129</v>
      </c>
      <c r="H197" s="10">
        <v>205</v>
      </c>
      <c r="I197" s="76">
        <v>209</v>
      </c>
    </row>
    <row r="198" spans="1:9">
      <c r="A198" s="9" t="s">
        <v>436</v>
      </c>
      <c r="B198" s="75" t="s">
        <v>652</v>
      </c>
      <c r="C198" s="71" t="s">
        <v>653</v>
      </c>
      <c r="D198" s="72" t="s">
        <v>654</v>
      </c>
      <c r="E198" s="72" t="s">
        <v>84</v>
      </c>
      <c r="F198" s="72"/>
      <c r="G198" s="72" t="s">
        <v>129</v>
      </c>
      <c r="H198" s="10">
        <v>2016</v>
      </c>
      <c r="I198" s="76">
        <v>2348</v>
      </c>
    </row>
    <row r="199" spans="1:9">
      <c r="A199" s="9" t="s">
        <v>436</v>
      </c>
      <c r="B199" s="75" t="s">
        <v>655</v>
      </c>
      <c r="C199" s="71" t="s">
        <v>656</v>
      </c>
      <c r="D199" s="72" t="s">
        <v>654</v>
      </c>
      <c r="E199" s="72" t="s">
        <v>84</v>
      </c>
      <c r="F199" s="72"/>
      <c r="G199" s="72" t="s">
        <v>129</v>
      </c>
      <c r="H199" s="10">
        <v>185</v>
      </c>
      <c r="I199" s="76">
        <v>186</v>
      </c>
    </row>
    <row r="200" spans="1:9">
      <c r="A200" s="9" t="s">
        <v>436</v>
      </c>
      <c r="B200" s="75" t="s">
        <v>657</v>
      </c>
      <c r="C200" s="71" t="s">
        <v>658</v>
      </c>
      <c r="D200" s="72" t="s">
        <v>659</v>
      </c>
      <c r="E200" s="72" t="s">
        <v>84</v>
      </c>
      <c r="F200" s="72"/>
      <c r="G200" s="72" t="s">
        <v>248</v>
      </c>
      <c r="H200" s="10">
        <v>488</v>
      </c>
      <c r="I200" s="76">
        <v>488</v>
      </c>
    </row>
    <row r="201" spans="1:9">
      <c r="A201" s="9" t="s">
        <v>436</v>
      </c>
      <c r="B201" s="75" t="s">
        <v>660</v>
      </c>
      <c r="C201" s="71" t="s">
        <v>661</v>
      </c>
      <c r="D201" s="72" t="s">
        <v>659</v>
      </c>
      <c r="E201" s="72" t="s">
        <v>84</v>
      </c>
      <c r="F201" s="72"/>
      <c r="G201" s="72" t="s">
        <v>248</v>
      </c>
      <c r="H201" s="10">
        <v>22</v>
      </c>
      <c r="I201" s="76">
        <v>22</v>
      </c>
    </row>
    <row r="202" spans="1:9">
      <c r="A202" s="9" t="s">
        <v>436</v>
      </c>
      <c r="B202" s="75" t="s">
        <v>662</v>
      </c>
      <c r="C202" s="71" t="s">
        <v>663</v>
      </c>
      <c r="D202" s="72" t="s">
        <v>664</v>
      </c>
      <c r="E202" s="72" t="s">
        <v>84</v>
      </c>
      <c r="F202" s="72"/>
      <c r="G202" s="72" t="s">
        <v>170</v>
      </c>
      <c r="H202" s="10">
        <v>397</v>
      </c>
      <c r="I202" s="76">
        <v>405</v>
      </c>
    </row>
    <row r="203" spans="1:9">
      <c r="A203" s="9" t="s">
        <v>436</v>
      </c>
      <c r="B203" s="75" t="s">
        <v>665</v>
      </c>
      <c r="C203" s="71" t="s">
        <v>666</v>
      </c>
      <c r="D203" s="72" t="s">
        <v>667</v>
      </c>
      <c r="E203" s="72" t="s">
        <v>84</v>
      </c>
      <c r="F203" s="72"/>
      <c r="G203" s="72" t="s">
        <v>248</v>
      </c>
      <c r="H203" s="10">
        <v>225</v>
      </c>
      <c r="I203" s="76">
        <v>225</v>
      </c>
    </row>
    <row r="204" spans="1:9">
      <c r="A204" s="9" t="s">
        <v>436</v>
      </c>
      <c r="B204" s="75" t="s">
        <v>668</v>
      </c>
      <c r="C204" s="71" t="s">
        <v>669</v>
      </c>
      <c r="D204" s="72" t="s">
        <v>670</v>
      </c>
      <c r="E204" s="72" t="s">
        <v>84</v>
      </c>
      <c r="F204" s="72"/>
      <c r="G204" s="72" t="s">
        <v>96</v>
      </c>
      <c r="H204" s="10">
        <v>281</v>
      </c>
      <c r="I204" s="76">
        <v>281</v>
      </c>
    </row>
    <row r="205" spans="1:9">
      <c r="A205" s="9" t="s">
        <v>436</v>
      </c>
      <c r="B205" s="75" t="s">
        <v>671</v>
      </c>
      <c r="C205" s="71" t="s">
        <v>672</v>
      </c>
      <c r="D205" s="72" t="s">
        <v>673</v>
      </c>
      <c r="E205" s="72" t="s">
        <v>84</v>
      </c>
      <c r="F205" s="72"/>
      <c r="G205" s="72" t="s">
        <v>129</v>
      </c>
      <c r="H205" s="10">
        <v>585</v>
      </c>
      <c r="I205" s="76">
        <v>639</v>
      </c>
    </row>
    <row r="206" spans="1:9">
      <c r="A206" s="9" t="s">
        <v>436</v>
      </c>
      <c r="B206" s="75" t="s">
        <v>674</v>
      </c>
      <c r="C206" s="71" t="s">
        <v>675</v>
      </c>
      <c r="D206" s="72" t="s">
        <v>676</v>
      </c>
      <c r="E206" s="72" t="s">
        <v>84</v>
      </c>
      <c r="F206" s="72"/>
      <c r="G206" s="72" t="s">
        <v>96</v>
      </c>
      <c r="H206" s="10">
        <v>422</v>
      </c>
      <c r="I206" s="76">
        <v>426</v>
      </c>
    </row>
    <row r="207" spans="1:9">
      <c r="A207" s="9" t="s">
        <v>436</v>
      </c>
      <c r="B207" s="75" t="s">
        <v>677</v>
      </c>
      <c r="C207" s="71" t="s">
        <v>678</v>
      </c>
      <c r="D207" s="72" t="s">
        <v>679</v>
      </c>
      <c r="E207" s="72" t="s">
        <v>84</v>
      </c>
      <c r="F207" s="72"/>
      <c r="G207" s="72" t="s">
        <v>248</v>
      </c>
      <c r="H207" s="10">
        <v>275</v>
      </c>
      <c r="I207" s="76">
        <v>278</v>
      </c>
    </row>
    <row r="208" spans="1:9">
      <c r="A208" s="9" t="s">
        <v>436</v>
      </c>
      <c r="B208" s="75" t="s">
        <v>680</v>
      </c>
      <c r="C208" s="71" t="s">
        <v>681</v>
      </c>
      <c r="D208" s="72" t="s">
        <v>682</v>
      </c>
      <c r="E208" s="72" t="s">
        <v>84</v>
      </c>
      <c r="F208" s="72"/>
      <c r="G208" s="72" t="s">
        <v>248</v>
      </c>
      <c r="H208" s="10">
        <v>1359</v>
      </c>
      <c r="I208" s="76">
        <v>1362</v>
      </c>
    </row>
    <row r="209" spans="1:9">
      <c r="A209" s="9" t="s">
        <v>436</v>
      </c>
      <c r="B209" s="75" t="s">
        <v>683</v>
      </c>
      <c r="C209" s="71" t="s">
        <v>684</v>
      </c>
      <c r="D209" s="72" t="s">
        <v>685</v>
      </c>
      <c r="E209" s="72" t="s">
        <v>84</v>
      </c>
      <c r="F209" s="72"/>
      <c r="G209" s="72" t="s">
        <v>170</v>
      </c>
      <c r="H209" s="10">
        <v>553</v>
      </c>
      <c r="I209" s="76">
        <v>556</v>
      </c>
    </row>
    <row r="210" spans="1:9">
      <c r="A210" s="9" t="s">
        <v>436</v>
      </c>
      <c r="B210" s="75" t="s">
        <v>686</v>
      </c>
      <c r="C210" s="71" t="s">
        <v>687</v>
      </c>
      <c r="D210" s="72" t="s">
        <v>688</v>
      </c>
      <c r="E210" s="72" t="s">
        <v>84</v>
      </c>
      <c r="F210" s="72"/>
      <c r="G210" s="72" t="s">
        <v>170</v>
      </c>
      <c r="H210" s="10">
        <v>1934</v>
      </c>
      <c r="I210" s="76">
        <v>1987</v>
      </c>
    </row>
    <row r="211" spans="1:9">
      <c r="A211" s="9" t="s">
        <v>436</v>
      </c>
      <c r="B211" s="75" t="s">
        <v>689</v>
      </c>
      <c r="C211" s="71" t="s">
        <v>690</v>
      </c>
      <c r="D211" s="72" t="s">
        <v>276</v>
      </c>
      <c r="E211" s="72" t="s">
        <v>84</v>
      </c>
      <c r="F211" s="72"/>
      <c r="G211" s="72" t="s">
        <v>276</v>
      </c>
      <c r="H211" s="10">
        <v>3287</v>
      </c>
      <c r="I211" s="76">
        <v>3298</v>
      </c>
    </row>
    <row r="212" spans="1:9">
      <c r="A212" s="9" t="s">
        <v>436</v>
      </c>
      <c r="B212" s="75" t="s">
        <v>691</v>
      </c>
      <c r="C212" s="71" t="s">
        <v>692</v>
      </c>
      <c r="D212" s="72" t="s">
        <v>693</v>
      </c>
      <c r="E212" s="72" t="s">
        <v>84</v>
      </c>
      <c r="F212" s="72"/>
      <c r="G212" s="72" t="s">
        <v>152</v>
      </c>
      <c r="H212" s="10">
        <v>312</v>
      </c>
      <c r="I212" s="76">
        <v>321</v>
      </c>
    </row>
    <row r="213" spans="1:9">
      <c r="A213" s="9" t="s">
        <v>436</v>
      </c>
      <c r="B213" s="75" t="s">
        <v>694</v>
      </c>
      <c r="C213" s="71" t="s">
        <v>695</v>
      </c>
      <c r="D213" s="72" t="s">
        <v>696</v>
      </c>
      <c r="E213" s="72" t="s">
        <v>84</v>
      </c>
      <c r="F213" s="72"/>
      <c r="G213" s="72" t="s">
        <v>152</v>
      </c>
      <c r="H213" s="10">
        <v>145</v>
      </c>
      <c r="I213" s="76">
        <v>145</v>
      </c>
    </row>
    <row r="214" spans="1:9">
      <c r="A214" s="9" t="s">
        <v>436</v>
      </c>
      <c r="B214" s="75" t="s">
        <v>697</v>
      </c>
      <c r="C214" s="71" t="s">
        <v>698</v>
      </c>
      <c r="D214" s="72" t="s">
        <v>699</v>
      </c>
      <c r="E214" s="72" t="s">
        <v>700</v>
      </c>
      <c r="F214" s="72"/>
      <c r="G214" s="72" t="s">
        <v>272</v>
      </c>
      <c r="H214" s="10">
        <v>1106</v>
      </c>
      <c r="I214" s="76">
        <v>1888</v>
      </c>
    </row>
    <row r="215" spans="1:9">
      <c r="A215" s="9" t="s">
        <v>436</v>
      </c>
      <c r="B215" s="75" t="s">
        <v>701</v>
      </c>
      <c r="C215" s="71" t="s">
        <v>702</v>
      </c>
      <c r="D215" s="72" t="s">
        <v>699</v>
      </c>
      <c r="E215" s="72" t="s">
        <v>703</v>
      </c>
      <c r="F215" s="72"/>
      <c r="G215" s="72" t="s">
        <v>272</v>
      </c>
      <c r="H215" s="10">
        <v>179</v>
      </c>
      <c r="I215" s="76">
        <v>179</v>
      </c>
    </row>
    <row r="216" spans="1:9">
      <c r="A216" s="9" t="s">
        <v>436</v>
      </c>
      <c r="B216" s="75" t="s">
        <v>704</v>
      </c>
      <c r="C216" s="71" t="s">
        <v>705</v>
      </c>
      <c r="D216" s="72" t="s">
        <v>706</v>
      </c>
      <c r="E216" s="72" t="s">
        <v>84</v>
      </c>
      <c r="F216" s="72"/>
      <c r="G216" s="72" t="s">
        <v>96</v>
      </c>
      <c r="H216" s="10">
        <v>2125</v>
      </c>
      <c r="I216" s="76">
        <v>2257</v>
      </c>
    </row>
    <row r="217" spans="1:9">
      <c r="A217" s="9" t="s">
        <v>436</v>
      </c>
      <c r="B217" s="75" t="s">
        <v>707</v>
      </c>
      <c r="C217" s="71" t="s">
        <v>708</v>
      </c>
      <c r="D217" s="72" t="s">
        <v>706</v>
      </c>
      <c r="E217" s="72" t="s">
        <v>84</v>
      </c>
      <c r="F217" s="72"/>
      <c r="G217" s="72" t="s">
        <v>96</v>
      </c>
      <c r="H217" s="10">
        <v>1174</v>
      </c>
      <c r="I217" s="76">
        <v>1174</v>
      </c>
    </row>
    <row r="218" spans="1:9">
      <c r="A218" s="9" t="s">
        <v>436</v>
      </c>
      <c r="B218" s="75" t="s">
        <v>709</v>
      </c>
      <c r="C218" s="71" t="s">
        <v>710</v>
      </c>
      <c r="D218" s="72" t="s">
        <v>711</v>
      </c>
      <c r="E218" s="72" t="s">
        <v>84</v>
      </c>
      <c r="F218" s="72"/>
      <c r="G218" s="72" t="s">
        <v>152</v>
      </c>
      <c r="H218" s="10">
        <v>954</v>
      </c>
      <c r="I218" s="76">
        <v>1084</v>
      </c>
    </row>
    <row r="219" spans="1:9">
      <c r="A219" s="9" t="s">
        <v>436</v>
      </c>
      <c r="B219" s="75" t="s">
        <v>712</v>
      </c>
      <c r="C219" s="71" t="s">
        <v>713</v>
      </c>
      <c r="D219" s="72" t="s">
        <v>714</v>
      </c>
      <c r="E219" s="72" t="s">
        <v>84</v>
      </c>
      <c r="F219" s="72"/>
      <c r="G219" s="72" t="s">
        <v>96</v>
      </c>
      <c r="H219" s="10">
        <v>450</v>
      </c>
      <c r="I219" s="76">
        <v>450</v>
      </c>
    </row>
    <row r="220" spans="1:9">
      <c r="A220" s="9" t="s">
        <v>436</v>
      </c>
      <c r="B220" s="75" t="s">
        <v>715</v>
      </c>
      <c r="C220" s="71" t="s">
        <v>716</v>
      </c>
      <c r="D220" s="72" t="s">
        <v>717</v>
      </c>
      <c r="E220" s="72" t="s">
        <v>84</v>
      </c>
      <c r="F220" s="72"/>
      <c r="G220" s="72" t="s">
        <v>152</v>
      </c>
      <c r="H220" s="10">
        <v>311</v>
      </c>
      <c r="I220" s="76">
        <v>311</v>
      </c>
    </row>
    <row r="221" spans="1:9">
      <c r="A221" s="9" t="s">
        <v>436</v>
      </c>
      <c r="B221" s="75" t="s">
        <v>718</v>
      </c>
      <c r="C221" s="71" t="s">
        <v>719</v>
      </c>
      <c r="D221" s="72" t="s">
        <v>720</v>
      </c>
      <c r="E221" s="72" t="s">
        <v>84</v>
      </c>
      <c r="F221" s="72"/>
      <c r="G221" s="72" t="s">
        <v>152</v>
      </c>
      <c r="H221" s="10">
        <v>246</v>
      </c>
      <c r="I221" s="76">
        <v>247</v>
      </c>
    </row>
    <row r="222" spans="1:9">
      <c r="A222" s="9" t="s">
        <v>436</v>
      </c>
      <c r="B222" s="75" t="s">
        <v>721</v>
      </c>
      <c r="C222" s="71" t="s">
        <v>722</v>
      </c>
      <c r="D222" s="72" t="s">
        <v>723</v>
      </c>
      <c r="E222" s="72" t="s">
        <v>84</v>
      </c>
      <c r="F222" s="72"/>
      <c r="G222" s="72" t="s">
        <v>152</v>
      </c>
      <c r="H222" s="10">
        <v>209</v>
      </c>
      <c r="I222" s="76">
        <v>209</v>
      </c>
    </row>
    <row r="223" spans="1:9">
      <c r="A223" s="9" t="s">
        <v>436</v>
      </c>
      <c r="B223" s="75" t="s">
        <v>724</v>
      </c>
      <c r="C223" s="71" t="s">
        <v>725</v>
      </c>
      <c r="D223" s="72" t="s">
        <v>726</v>
      </c>
      <c r="E223" s="72" t="s">
        <v>727</v>
      </c>
      <c r="F223" s="72"/>
      <c r="G223" s="72" t="s">
        <v>155</v>
      </c>
      <c r="H223" s="10">
        <v>3657</v>
      </c>
      <c r="I223" s="76">
        <f>4215+1510</f>
        <v>5725</v>
      </c>
    </row>
    <row r="224" spans="1:9">
      <c r="A224" s="9" t="s">
        <v>436</v>
      </c>
      <c r="B224" s="75" t="s">
        <v>728</v>
      </c>
      <c r="C224" s="71" t="s">
        <v>729</v>
      </c>
      <c r="D224" s="72" t="s">
        <v>726</v>
      </c>
      <c r="E224" s="72" t="s">
        <v>727</v>
      </c>
      <c r="F224" s="72"/>
      <c r="G224" s="72" t="s">
        <v>155</v>
      </c>
      <c r="H224" s="10">
        <v>2535</v>
      </c>
      <c r="I224" s="76">
        <v>2535</v>
      </c>
    </row>
    <row r="225" spans="1:9">
      <c r="A225" s="9" t="s">
        <v>436</v>
      </c>
      <c r="B225" s="75" t="s">
        <v>730</v>
      </c>
      <c r="C225" s="71" t="s">
        <v>731</v>
      </c>
      <c r="D225" s="72" t="s">
        <v>726</v>
      </c>
      <c r="E225" s="72" t="s">
        <v>732</v>
      </c>
      <c r="F225" s="72"/>
      <c r="G225" s="72" t="s">
        <v>152</v>
      </c>
      <c r="H225" s="10">
        <v>1602</v>
      </c>
      <c r="I225" s="76">
        <v>1602</v>
      </c>
    </row>
    <row r="226" spans="1:9">
      <c r="A226" s="9" t="s">
        <v>436</v>
      </c>
      <c r="B226" s="75" t="s">
        <v>733</v>
      </c>
      <c r="C226" s="71" t="s">
        <v>734</v>
      </c>
      <c r="D226" s="72" t="s">
        <v>726</v>
      </c>
      <c r="E226" s="72" t="s">
        <v>735</v>
      </c>
      <c r="F226" s="72"/>
      <c r="G226" s="72" t="s">
        <v>152</v>
      </c>
      <c r="H226" s="10">
        <v>1538</v>
      </c>
      <c r="I226" s="76">
        <v>1540</v>
      </c>
    </row>
    <row r="227" spans="1:9">
      <c r="A227" s="9" t="s">
        <v>436</v>
      </c>
      <c r="B227" s="75" t="s">
        <v>736</v>
      </c>
      <c r="C227" s="71" t="s">
        <v>737</v>
      </c>
      <c r="D227" s="72" t="s">
        <v>726</v>
      </c>
      <c r="E227" s="72" t="s">
        <v>738</v>
      </c>
      <c r="F227" s="72"/>
      <c r="G227" s="72" t="s">
        <v>159</v>
      </c>
      <c r="H227" s="10">
        <v>5146</v>
      </c>
      <c r="I227" s="76">
        <v>5149</v>
      </c>
    </row>
    <row r="228" spans="1:9">
      <c r="A228" s="9" t="s">
        <v>436</v>
      </c>
      <c r="B228" s="75" t="s">
        <v>739</v>
      </c>
      <c r="C228" s="71" t="s">
        <v>740</v>
      </c>
      <c r="D228" s="72" t="s">
        <v>726</v>
      </c>
      <c r="E228" s="72" t="s">
        <v>741</v>
      </c>
      <c r="F228" s="72"/>
      <c r="G228" s="72" t="s">
        <v>159</v>
      </c>
      <c r="H228" s="10">
        <v>463</v>
      </c>
      <c r="I228" s="76">
        <v>1118</v>
      </c>
    </row>
    <row r="229" spans="1:9">
      <c r="A229" s="9" t="s">
        <v>436</v>
      </c>
      <c r="B229" s="75" t="s">
        <v>742</v>
      </c>
      <c r="C229" s="71" t="s">
        <v>743</v>
      </c>
      <c r="D229" s="72" t="s">
        <v>726</v>
      </c>
      <c r="E229" s="72" t="s">
        <v>744</v>
      </c>
      <c r="F229" s="72"/>
      <c r="G229" s="72" t="s">
        <v>159</v>
      </c>
      <c r="H229" s="10">
        <v>2745</v>
      </c>
      <c r="I229" s="76">
        <v>2746</v>
      </c>
    </row>
    <row r="230" spans="1:9">
      <c r="A230" s="9" t="s">
        <v>436</v>
      </c>
      <c r="B230" s="75" t="s">
        <v>745</v>
      </c>
      <c r="C230" s="71" t="s">
        <v>746</v>
      </c>
      <c r="D230" s="72" t="s">
        <v>726</v>
      </c>
      <c r="E230" s="72" t="s">
        <v>744</v>
      </c>
      <c r="F230" s="72"/>
      <c r="G230" s="72" t="s">
        <v>159</v>
      </c>
      <c r="H230" s="10">
        <v>3155</v>
      </c>
      <c r="I230" s="76">
        <v>3210</v>
      </c>
    </row>
    <row r="231" spans="1:9">
      <c r="A231" s="9" t="s">
        <v>436</v>
      </c>
      <c r="B231" s="75" t="s">
        <v>747</v>
      </c>
      <c r="C231" s="71" t="s">
        <v>748</v>
      </c>
      <c r="D231" s="72" t="s">
        <v>726</v>
      </c>
      <c r="E231" s="72" t="s">
        <v>735</v>
      </c>
      <c r="F231" s="72"/>
      <c r="G231" s="72" t="s">
        <v>152</v>
      </c>
      <c r="H231" s="10">
        <v>2349</v>
      </c>
      <c r="I231" s="76">
        <v>2359</v>
      </c>
    </row>
    <row r="232" spans="1:9">
      <c r="A232" s="9" t="s">
        <v>436</v>
      </c>
      <c r="B232" s="75" t="s">
        <v>749</v>
      </c>
      <c r="C232" s="71" t="s">
        <v>750</v>
      </c>
      <c r="D232" s="72" t="s">
        <v>751</v>
      </c>
      <c r="E232" s="72" t="s">
        <v>84</v>
      </c>
      <c r="F232" s="72"/>
      <c r="G232" s="72" t="s">
        <v>272</v>
      </c>
      <c r="H232" s="10">
        <v>59</v>
      </c>
      <c r="I232" s="76">
        <v>59</v>
      </c>
    </row>
    <row r="233" spans="1:9">
      <c r="A233" s="9" t="s">
        <v>436</v>
      </c>
      <c r="B233" s="75" t="s">
        <v>752</v>
      </c>
      <c r="C233" s="71" t="s">
        <v>753</v>
      </c>
      <c r="D233" s="72" t="s">
        <v>754</v>
      </c>
      <c r="E233" s="72" t="s">
        <v>84</v>
      </c>
      <c r="F233" s="72"/>
      <c r="G233" s="72" t="s">
        <v>272</v>
      </c>
      <c r="H233" s="10">
        <v>716</v>
      </c>
      <c r="I233" s="76">
        <f>2242-1510</f>
        <v>732</v>
      </c>
    </row>
    <row r="234" spans="1:9">
      <c r="A234" s="9" t="s">
        <v>436</v>
      </c>
      <c r="B234" s="75" t="s">
        <v>755</v>
      </c>
      <c r="C234" s="71" t="s">
        <v>756</v>
      </c>
      <c r="D234" s="72" t="s">
        <v>272</v>
      </c>
      <c r="E234" s="72" t="s">
        <v>84</v>
      </c>
      <c r="F234" s="72"/>
      <c r="G234" s="72" t="s">
        <v>272</v>
      </c>
      <c r="H234" s="10">
        <v>2119</v>
      </c>
      <c r="I234" s="76">
        <v>2119</v>
      </c>
    </row>
    <row r="235" spans="1:9">
      <c r="A235" s="9" t="s">
        <v>436</v>
      </c>
      <c r="B235" s="75" t="s">
        <v>757</v>
      </c>
      <c r="C235" s="71" t="s">
        <v>758</v>
      </c>
      <c r="D235" s="72" t="s">
        <v>272</v>
      </c>
      <c r="E235" s="72" t="s">
        <v>84</v>
      </c>
      <c r="F235" s="72"/>
      <c r="G235" s="72" t="s">
        <v>272</v>
      </c>
      <c r="H235" s="10">
        <v>4307</v>
      </c>
      <c r="I235" s="76">
        <v>4325</v>
      </c>
    </row>
    <row r="236" spans="1:9">
      <c r="A236" s="9" t="s">
        <v>759</v>
      </c>
      <c r="B236" s="75" t="s">
        <v>760</v>
      </c>
      <c r="C236" s="71" t="s">
        <v>761</v>
      </c>
      <c r="D236" s="72" t="s">
        <v>762</v>
      </c>
      <c r="E236" s="72" t="s">
        <v>84</v>
      </c>
      <c r="F236" s="72"/>
      <c r="G236" s="72" t="s">
        <v>185</v>
      </c>
      <c r="H236" s="10">
        <v>1350</v>
      </c>
      <c r="I236" s="76">
        <v>1352</v>
      </c>
    </row>
    <row r="237" spans="1:9">
      <c r="A237" s="9" t="s">
        <v>759</v>
      </c>
      <c r="B237" s="75" t="s">
        <v>763</v>
      </c>
      <c r="C237" s="71" t="s">
        <v>764</v>
      </c>
      <c r="D237" s="72" t="s">
        <v>765</v>
      </c>
      <c r="E237" s="72" t="s">
        <v>84</v>
      </c>
      <c r="F237" s="72"/>
      <c r="G237" s="72" t="s">
        <v>185</v>
      </c>
      <c r="H237" s="10">
        <v>540</v>
      </c>
      <c r="I237" s="76">
        <v>540</v>
      </c>
    </row>
    <row r="238" spans="1:9">
      <c r="A238" s="9" t="s">
        <v>759</v>
      </c>
      <c r="B238" s="75" t="s">
        <v>766</v>
      </c>
      <c r="C238" s="71" t="s">
        <v>767</v>
      </c>
      <c r="D238" s="72" t="s">
        <v>765</v>
      </c>
      <c r="E238" s="72" t="s">
        <v>84</v>
      </c>
      <c r="F238" s="72"/>
      <c r="G238" s="72" t="s">
        <v>185</v>
      </c>
      <c r="H238" s="10">
        <v>665</v>
      </c>
      <c r="I238" s="76">
        <v>666</v>
      </c>
    </row>
    <row r="239" spans="1:9">
      <c r="A239" s="9" t="s">
        <v>759</v>
      </c>
      <c r="B239" s="75" t="s">
        <v>768</v>
      </c>
      <c r="C239" s="71" t="s">
        <v>769</v>
      </c>
      <c r="D239" s="72" t="s">
        <v>770</v>
      </c>
      <c r="E239" s="72" t="s">
        <v>770</v>
      </c>
      <c r="F239" s="72"/>
      <c r="G239" s="72" t="s">
        <v>185</v>
      </c>
      <c r="H239" s="10">
        <v>1426</v>
      </c>
      <c r="I239" s="76">
        <v>4526</v>
      </c>
    </row>
    <row r="240" spans="1:9">
      <c r="A240" s="9" t="s">
        <v>759</v>
      </c>
      <c r="B240" s="75" t="s">
        <v>771</v>
      </c>
      <c r="C240" s="71" t="s">
        <v>772</v>
      </c>
      <c r="D240" s="72" t="s">
        <v>770</v>
      </c>
      <c r="E240" s="72" t="s">
        <v>770</v>
      </c>
      <c r="F240" s="72"/>
      <c r="G240" s="72" t="s">
        <v>185</v>
      </c>
      <c r="H240" s="10">
        <v>2327</v>
      </c>
      <c r="I240" s="76">
        <v>2341</v>
      </c>
    </row>
    <row r="241" spans="1:9">
      <c r="A241" s="9" t="s">
        <v>759</v>
      </c>
      <c r="B241" s="75" t="s">
        <v>773</v>
      </c>
      <c r="C241" s="71" t="s">
        <v>774</v>
      </c>
      <c r="D241" s="72" t="s">
        <v>775</v>
      </c>
      <c r="E241" s="72" t="s">
        <v>84</v>
      </c>
      <c r="F241" s="72"/>
      <c r="G241" s="72" t="s">
        <v>185</v>
      </c>
      <c r="H241" s="10">
        <v>366</v>
      </c>
      <c r="I241" s="76">
        <v>366</v>
      </c>
    </row>
    <row r="242" spans="1:9">
      <c r="A242" s="9" t="s">
        <v>759</v>
      </c>
      <c r="B242" s="75" t="s">
        <v>776</v>
      </c>
      <c r="C242" s="71" t="s">
        <v>777</v>
      </c>
      <c r="D242" s="72" t="s">
        <v>778</v>
      </c>
      <c r="E242" s="72" t="s">
        <v>84</v>
      </c>
      <c r="F242" s="72"/>
      <c r="G242" s="72" t="s">
        <v>260</v>
      </c>
      <c r="H242" s="10">
        <v>2320</v>
      </c>
      <c r="I242" s="76">
        <v>2341</v>
      </c>
    </row>
    <row r="243" spans="1:9">
      <c r="A243" s="9" t="s">
        <v>759</v>
      </c>
      <c r="B243" s="75" t="s">
        <v>779</v>
      </c>
      <c r="C243" s="71" t="s">
        <v>780</v>
      </c>
      <c r="D243" s="72" t="s">
        <v>781</v>
      </c>
      <c r="E243" s="72" t="s">
        <v>782</v>
      </c>
      <c r="F243" s="72"/>
      <c r="G243" s="72" t="s">
        <v>260</v>
      </c>
      <c r="H243" s="10">
        <v>503</v>
      </c>
      <c r="I243" s="76">
        <v>951</v>
      </c>
    </row>
    <row r="244" spans="1:9">
      <c r="A244" s="9" t="s">
        <v>759</v>
      </c>
      <c r="B244" s="75" t="s">
        <v>783</v>
      </c>
      <c r="C244" s="71" t="s">
        <v>784</v>
      </c>
      <c r="D244" s="72" t="s">
        <v>785</v>
      </c>
      <c r="E244" s="72" t="s">
        <v>84</v>
      </c>
      <c r="F244" s="72"/>
      <c r="G244" s="72" t="s">
        <v>166</v>
      </c>
      <c r="H244" s="10">
        <v>6518</v>
      </c>
      <c r="I244" s="76">
        <v>7120</v>
      </c>
    </row>
    <row r="245" spans="1:9">
      <c r="A245" s="9" t="s">
        <v>759</v>
      </c>
      <c r="B245" s="75" t="s">
        <v>786</v>
      </c>
      <c r="C245" s="71" t="s">
        <v>787</v>
      </c>
      <c r="D245" s="72" t="s">
        <v>788</v>
      </c>
      <c r="E245" s="72" t="s">
        <v>789</v>
      </c>
      <c r="F245" s="72"/>
      <c r="G245" s="72" t="s">
        <v>174</v>
      </c>
      <c r="H245" s="10">
        <v>5062</v>
      </c>
      <c r="I245" s="76">
        <v>7536</v>
      </c>
    </row>
    <row r="246" spans="1:9">
      <c r="A246" s="9" t="s">
        <v>759</v>
      </c>
      <c r="B246" s="75" t="s">
        <v>790</v>
      </c>
      <c r="C246" s="71" t="s">
        <v>791</v>
      </c>
      <c r="D246" s="72" t="s">
        <v>792</v>
      </c>
      <c r="E246" s="72" t="s">
        <v>84</v>
      </c>
      <c r="F246" s="72"/>
      <c r="G246" s="72" t="s">
        <v>185</v>
      </c>
      <c r="H246" s="10">
        <v>255</v>
      </c>
      <c r="I246" s="76">
        <v>261</v>
      </c>
    </row>
    <row r="247" spans="1:9">
      <c r="A247" s="9" t="s">
        <v>759</v>
      </c>
      <c r="B247" s="75" t="s">
        <v>793</v>
      </c>
      <c r="C247" s="71" t="s">
        <v>794</v>
      </c>
      <c r="D247" s="72" t="s">
        <v>795</v>
      </c>
      <c r="E247" s="72" t="s">
        <v>84</v>
      </c>
      <c r="F247" s="72"/>
      <c r="G247" s="72" t="s">
        <v>185</v>
      </c>
      <c r="H247" s="10">
        <v>1109</v>
      </c>
      <c r="I247" s="76">
        <v>1205</v>
      </c>
    </row>
    <row r="248" spans="1:9">
      <c r="A248" s="9" t="s">
        <v>759</v>
      </c>
      <c r="B248" s="75" t="s">
        <v>796</v>
      </c>
      <c r="C248" s="71" t="s">
        <v>797</v>
      </c>
      <c r="D248" s="72" t="s">
        <v>770</v>
      </c>
      <c r="E248" s="72" t="s">
        <v>798</v>
      </c>
      <c r="F248" s="72"/>
      <c r="G248" s="72" t="s">
        <v>185</v>
      </c>
      <c r="H248" s="10">
        <v>126</v>
      </c>
      <c r="I248" s="76">
        <v>126</v>
      </c>
    </row>
    <row r="249" spans="1:9">
      <c r="A249" s="9" t="s">
        <v>759</v>
      </c>
      <c r="B249" s="75" t="s">
        <v>799</v>
      </c>
      <c r="C249" s="71" t="s">
        <v>800</v>
      </c>
      <c r="D249" s="72" t="s">
        <v>801</v>
      </c>
      <c r="E249" s="72" t="s">
        <v>84</v>
      </c>
      <c r="F249" s="72"/>
      <c r="G249" s="72" t="s">
        <v>185</v>
      </c>
      <c r="H249" s="10">
        <v>155</v>
      </c>
      <c r="I249" s="76">
        <v>155</v>
      </c>
    </row>
    <row r="250" spans="1:9">
      <c r="A250" s="9" t="s">
        <v>759</v>
      </c>
      <c r="B250" s="75" t="s">
        <v>802</v>
      </c>
      <c r="C250" s="71" t="s">
        <v>803</v>
      </c>
      <c r="D250" s="72" t="s">
        <v>781</v>
      </c>
      <c r="E250" s="72" t="s">
        <v>804</v>
      </c>
      <c r="F250" s="72"/>
      <c r="G250" s="72" t="s">
        <v>260</v>
      </c>
      <c r="H250" s="10">
        <v>714</v>
      </c>
      <c r="I250" s="76">
        <v>1007</v>
      </c>
    </row>
    <row r="251" spans="1:9">
      <c r="A251" s="9" t="s">
        <v>759</v>
      </c>
      <c r="B251" s="75" t="s">
        <v>805</v>
      </c>
      <c r="C251" s="71" t="s">
        <v>806</v>
      </c>
      <c r="D251" s="72" t="s">
        <v>807</v>
      </c>
      <c r="E251" s="72" t="s">
        <v>84</v>
      </c>
      <c r="F251" s="72"/>
      <c r="G251" s="72" t="s">
        <v>185</v>
      </c>
      <c r="H251" s="10">
        <v>286</v>
      </c>
      <c r="I251" s="76">
        <v>286</v>
      </c>
    </row>
    <row r="252" spans="1:9">
      <c r="A252" s="9" t="s">
        <v>759</v>
      </c>
      <c r="B252" s="75" t="s">
        <v>808</v>
      </c>
      <c r="C252" s="71" t="s">
        <v>809</v>
      </c>
      <c r="D252" s="72" t="s">
        <v>810</v>
      </c>
      <c r="E252" s="72" t="s">
        <v>84</v>
      </c>
      <c r="F252" s="72"/>
      <c r="G252" s="72" t="s">
        <v>213</v>
      </c>
      <c r="H252" s="10">
        <v>233</v>
      </c>
      <c r="I252" s="76">
        <v>233</v>
      </c>
    </row>
    <row r="253" spans="1:9">
      <c r="A253" s="9" t="s">
        <v>759</v>
      </c>
      <c r="B253" s="75" t="s">
        <v>811</v>
      </c>
      <c r="C253" s="71" t="s">
        <v>812</v>
      </c>
      <c r="D253" s="72" t="s">
        <v>813</v>
      </c>
      <c r="E253" s="72" t="s">
        <v>84</v>
      </c>
      <c r="F253" s="72"/>
      <c r="G253" s="72" t="s">
        <v>213</v>
      </c>
      <c r="H253" s="10">
        <v>198</v>
      </c>
      <c r="I253" s="76">
        <v>198</v>
      </c>
    </row>
    <row r="254" spans="1:9">
      <c r="A254" s="9" t="s">
        <v>759</v>
      </c>
      <c r="B254" s="75" t="s">
        <v>814</v>
      </c>
      <c r="C254" s="71" t="s">
        <v>815</v>
      </c>
      <c r="D254" s="72" t="s">
        <v>816</v>
      </c>
      <c r="E254" s="72" t="s">
        <v>84</v>
      </c>
      <c r="F254" s="72"/>
      <c r="G254" s="72" t="s">
        <v>213</v>
      </c>
      <c r="H254" s="10">
        <v>142</v>
      </c>
      <c r="I254" s="76">
        <v>142</v>
      </c>
    </row>
    <row r="255" spans="1:9">
      <c r="A255" s="9" t="s">
        <v>759</v>
      </c>
      <c r="B255" s="75" t="s">
        <v>817</v>
      </c>
      <c r="C255" s="71" t="s">
        <v>818</v>
      </c>
      <c r="D255" s="72" t="s">
        <v>819</v>
      </c>
      <c r="E255" s="72" t="s">
        <v>84</v>
      </c>
      <c r="F255" s="72"/>
      <c r="G255" s="72" t="s">
        <v>213</v>
      </c>
      <c r="H255" s="10">
        <v>115</v>
      </c>
      <c r="I255" s="76">
        <v>115</v>
      </c>
    </row>
    <row r="256" spans="1:9">
      <c r="A256" s="9" t="s">
        <v>759</v>
      </c>
      <c r="B256" s="75" t="s">
        <v>820</v>
      </c>
      <c r="C256" s="71" t="s">
        <v>821</v>
      </c>
      <c r="D256" s="72" t="s">
        <v>822</v>
      </c>
      <c r="E256" s="72" t="s">
        <v>84</v>
      </c>
      <c r="F256" s="72"/>
      <c r="G256" s="72" t="s">
        <v>213</v>
      </c>
      <c r="H256" s="10">
        <v>3099</v>
      </c>
      <c r="I256" s="76">
        <v>3122</v>
      </c>
    </row>
    <row r="257" spans="1:9">
      <c r="A257" s="9" t="s">
        <v>759</v>
      </c>
      <c r="B257" s="75" t="s">
        <v>823</v>
      </c>
      <c r="C257" s="71" t="s">
        <v>824</v>
      </c>
      <c r="D257" s="72" t="s">
        <v>825</v>
      </c>
      <c r="E257" s="72" t="s">
        <v>84</v>
      </c>
      <c r="F257" s="72"/>
      <c r="G257" s="72" t="s">
        <v>213</v>
      </c>
      <c r="H257" s="10">
        <v>37</v>
      </c>
      <c r="I257" s="76">
        <v>37</v>
      </c>
    </row>
    <row r="258" spans="1:9">
      <c r="A258" s="9" t="s">
        <v>759</v>
      </c>
      <c r="B258" s="75" t="s">
        <v>826</v>
      </c>
      <c r="C258" s="71" t="s">
        <v>827</v>
      </c>
      <c r="D258" s="72" t="s">
        <v>828</v>
      </c>
      <c r="E258" s="72" t="s">
        <v>84</v>
      </c>
      <c r="F258" s="72"/>
      <c r="G258" s="72" t="s">
        <v>260</v>
      </c>
      <c r="H258" s="10">
        <v>1680</v>
      </c>
      <c r="I258" s="76">
        <v>1822</v>
      </c>
    </row>
    <row r="259" spans="1:9">
      <c r="A259" s="9" t="s">
        <v>759</v>
      </c>
      <c r="B259" s="75" t="s">
        <v>829</v>
      </c>
      <c r="C259" s="71" t="s">
        <v>830</v>
      </c>
      <c r="D259" s="72" t="s">
        <v>831</v>
      </c>
      <c r="E259" s="72" t="s">
        <v>832</v>
      </c>
      <c r="F259" s="72"/>
      <c r="G259" s="72" t="s">
        <v>260</v>
      </c>
      <c r="H259" s="10">
        <v>852</v>
      </c>
      <c r="I259" s="76">
        <v>1614</v>
      </c>
    </row>
    <row r="260" spans="1:9">
      <c r="A260" s="9" t="s">
        <v>759</v>
      </c>
      <c r="B260" s="75" t="s">
        <v>833</v>
      </c>
      <c r="C260" s="71" t="s">
        <v>834</v>
      </c>
      <c r="D260" s="72" t="s">
        <v>835</v>
      </c>
      <c r="E260" s="72" t="s">
        <v>84</v>
      </c>
      <c r="F260" s="72"/>
      <c r="G260" s="72" t="s">
        <v>244</v>
      </c>
      <c r="H260" s="10">
        <v>428</v>
      </c>
      <c r="I260" s="76">
        <v>429</v>
      </c>
    </row>
    <row r="261" spans="1:9">
      <c r="A261" s="9" t="s">
        <v>759</v>
      </c>
      <c r="B261" s="75" t="s">
        <v>836</v>
      </c>
      <c r="C261" s="71" t="s">
        <v>837</v>
      </c>
      <c r="D261" s="72" t="s">
        <v>838</v>
      </c>
      <c r="E261" s="72" t="s">
        <v>84</v>
      </c>
      <c r="F261" s="72"/>
      <c r="G261" s="72" t="s">
        <v>244</v>
      </c>
      <c r="H261" s="10">
        <v>899</v>
      </c>
      <c r="I261" s="76">
        <v>899</v>
      </c>
    </row>
    <row r="262" spans="1:9">
      <c r="A262" s="9" t="s">
        <v>759</v>
      </c>
      <c r="B262" s="75" t="s">
        <v>839</v>
      </c>
      <c r="C262" s="71" t="s">
        <v>840</v>
      </c>
      <c r="D262" s="72" t="s">
        <v>841</v>
      </c>
      <c r="E262" s="72" t="s">
        <v>84</v>
      </c>
      <c r="F262" s="72"/>
      <c r="G262" s="72" t="s">
        <v>244</v>
      </c>
      <c r="H262" s="10">
        <v>177</v>
      </c>
      <c r="I262" s="76">
        <v>177</v>
      </c>
    </row>
    <row r="263" spans="1:9">
      <c r="A263" s="9" t="s">
        <v>759</v>
      </c>
      <c r="B263" s="75" t="s">
        <v>842</v>
      </c>
      <c r="C263" s="71" t="s">
        <v>843</v>
      </c>
      <c r="D263" s="72" t="s">
        <v>844</v>
      </c>
      <c r="E263" s="72" t="s">
        <v>84</v>
      </c>
      <c r="F263" s="72"/>
      <c r="G263" s="72" t="s">
        <v>244</v>
      </c>
      <c r="H263" s="10">
        <v>137</v>
      </c>
      <c r="I263" s="76">
        <v>137</v>
      </c>
    </row>
    <row r="264" spans="1:9">
      <c r="A264" s="9" t="s">
        <v>759</v>
      </c>
      <c r="B264" s="75" t="s">
        <v>845</v>
      </c>
      <c r="C264" s="71" t="s">
        <v>846</v>
      </c>
      <c r="D264" s="72" t="s">
        <v>847</v>
      </c>
      <c r="E264" s="72" t="s">
        <v>84</v>
      </c>
      <c r="F264" s="72"/>
      <c r="G264" s="72" t="s">
        <v>244</v>
      </c>
      <c r="H264" s="10">
        <v>547</v>
      </c>
      <c r="I264" s="76">
        <v>552</v>
      </c>
    </row>
    <row r="265" spans="1:9">
      <c r="A265" s="9" t="s">
        <v>759</v>
      </c>
      <c r="B265" s="75" t="s">
        <v>848</v>
      </c>
      <c r="C265" s="71" t="s">
        <v>849</v>
      </c>
      <c r="D265" s="72" t="s">
        <v>850</v>
      </c>
      <c r="E265" s="72" t="s">
        <v>84</v>
      </c>
      <c r="F265" s="72"/>
      <c r="G265" s="72" t="s">
        <v>244</v>
      </c>
      <c r="H265" s="10">
        <v>247</v>
      </c>
      <c r="I265" s="76">
        <v>254</v>
      </c>
    </row>
    <row r="266" spans="1:9">
      <c r="A266" s="9" t="s">
        <v>759</v>
      </c>
      <c r="B266" s="75" t="s">
        <v>851</v>
      </c>
      <c r="C266" s="71" t="s">
        <v>852</v>
      </c>
      <c r="D266" s="72" t="s">
        <v>853</v>
      </c>
      <c r="E266" s="72" t="s">
        <v>84</v>
      </c>
      <c r="F266" s="72"/>
      <c r="G266" s="72" t="s">
        <v>244</v>
      </c>
      <c r="H266" s="10">
        <v>180</v>
      </c>
      <c r="I266" s="76">
        <v>183</v>
      </c>
    </row>
    <row r="267" spans="1:9">
      <c r="A267" s="9" t="s">
        <v>759</v>
      </c>
      <c r="B267" s="75" t="s">
        <v>854</v>
      </c>
      <c r="C267" s="71" t="s">
        <v>855</v>
      </c>
      <c r="D267" s="72" t="s">
        <v>856</v>
      </c>
      <c r="E267" s="72" t="s">
        <v>84</v>
      </c>
      <c r="F267" s="72"/>
      <c r="G267" s="72" t="s">
        <v>244</v>
      </c>
      <c r="H267" s="10">
        <v>94</v>
      </c>
      <c r="I267" s="76">
        <v>95</v>
      </c>
    </row>
    <row r="268" spans="1:9">
      <c r="A268" s="9" t="s">
        <v>759</v>
      </c>
      <c r="B268" s="75" t="s">
        <v>857</v>
      </c>
      <c r="C268" s="71" t="s">
        <v>858</v>
      </c>
      <c r="D268" s="72" t="s">
        <v>859</v>
      </c>
      <c r="E268" s="72" t="s">
        <v>84</v>
      </c>
      <c r="F268" s="72"/>
      <c r="G268" s="72" t="s">
        <v>213</v>
      </c>
      <c r="H268" s="10">
        <v>77</v>
      </c>
      <c r="I268" s="76">
        <v>77</v>
      </c>
    </row>
    <row r="269" spans="1:9">
      <c r="A269" s="9" t="s">
        <v>759</v>
      </c>
      <c r="B269" s="75" t="s">
        <v>860</v>
      </c>
      <c r="C269" s="71" t="s">
        <v>861</v>
      </c>
      <c r="D269" s="72" t="s">
        <v>862</v>
      </c>
      <c r="E269" s="72" t="s">
        <v>84</v>
      </c>
      <c r="F269" s="72"/>
      <c r="G269" s="72" t="s">
        <v>213</v>
      </c>
      <c r="H269" s="10">
        <v>129</v>
      </c>
      <c r="I269" s="76">
        <v>129</v>
      </c>
    </row>
    <row r="270" spans="1:9">
      <c r="A270" s="9" t="s">
        <v>759</v>
      </c>
      <c r="B270" s="75" t="s">
        <v>863</v>
      </c>
      <c r="C270" s="71" t="s">
        <v>864</v>
      </c>
      <c r="D270" s="72" t="s">
        <v>865</v>
      </c>
      <c r="E270" s="72" t="s">
        <v>84</v>
      </c>
      <c r="F270" s="72"/>
      <c r="G270" s="72" t="s">
        <v>213</v>
      </c>
      <c r="H270" s="10">
        <v>1941</v>
      </c>
      <c r="I270" s="76">
        <v>2105</v>
      </c>
    </row>
    <row r="271" spans="1:9">
      <c r="A271" s="9" t="s">
        <v>759</v>
      </c>
      <c r="B271" s="75" t="s">
        <v>866</v>
      </c>
      <c r="C271" s="71" t="s">
        <v>867</v>
      </c>
      <c r="D271" s="72" t="s">
        <v>868</v>
      </c>
      <c r="E271" s="72" t="s">
        <v>84</v>
      </c>
      <c r="F271" s="72"/>
      <c r="G271" s="72" t="s">
        <v>244</v>
      </c>
      <c r="H271" s="10">
        <v>641</v>
      </c>
      <c r="I271" s="76">
        <v>644</v>
      </c>
    </row>
    <row r="272" spans="1:9">
      <c r="A272" s="9" t="s">
        <v>759</v>
      </c>
      <c r="B272" s="75" t="s">
        <v>869</v>
      </c>
      <c r="C272" s="71" t="s">
        <v>870</v>
      </c>
      <c r="D272" s="72" t="s">
        <v>871</v>
      </c>
      <c r="E272" s="72" t="s">
        <v>84</v>
      </c>
      <c r="F272" s="72"/>
      <c r="G272" s="72" t="s">
        <v>244</v>
      </c>
      <c r="H272" s="10">
        <v>117</v>
      </c>
      <c r="I272" s="76">
        <v>117</v>
      </c>
    </row>
    <row r="273" spans="1:9">
      <c r="A273" s="9" t="s">
        <v>759</v>
      </c>
      <c r="B273" s="75" t="s">
        <v>872</v>
      </c>
      <c r="C273" s="71" t="s">
        <v>873</v>
      </c>
      <c r="D273" s="72" t="s">
        <v>874</v>
      </c>
      <c r="E273" s="72" t="s">
        <v>84</v>
      </c>
      <c r="F273" s="72"/>
      <c r="G273" s="72" t="s">
        <v>213</v>
      </c>
      <c r="H273" s="10">
        <v>141</v>
      </c>
      <c r="I273" s="76">
        <v>141</v>
      </c>
    </row>
    <row r="274" spans="1:9">
      <c r="A274" s="9" t="s">
        <v>759</v>
      </c>
      <c r="B274" s="75" t="s">
        <v>875</v>
      </c>
      <c r="C274" s="71" t="s">
        <v>876</v>
      </c>
      <c r="D274" s="72" t="s">
        <v>877</v>
      </c>
      <c r="E274" s="72" t="s">
        <v>84</v>
      </c>
      <c r="F274" s="72"/>
      <c r="G274" s="72" t="s">
        <v>213</v>
      </c>
      <c r="H274" s="10">
        <v>1002</v>
      </c>
      <c r="I274" s="76">
        <v>1117</v>
      </c>
    </row>
    <row r="275" spans="1:9">
      <c r="A275" s="9" t="s">
        <v>759</v>
      </c>
      <c r="B275" s="75" t="s">
        <v>878</v>
      </c>
      <c r="C275" s="71" t="s">
        <v>879</v>
      </c>
      <c r="D275" s="72" t="s">
        <v>880</v>
      </c>
      <c r="E275" s="72" t="s">
        <v>84</v>
      </c>
      <c r="F275" s="72"/>
      <c r="G275" s="72" t="s">
        <v>185</v>
      </c>
      <c r="H275" s="10">
        <v>1634</v>
      </c>
      <c r="I275" s="76">
        <v>1637</v>
      </c>
    </row>
    <row r="276" spans="1:9">
      <c r="A276" s="9" t="s">
        <v>759</v>
      </c>
      <c r="B276" s="75" t="s">
        <v>881</v>
      </c>
      <c r="C276" s="71" t="s">
        <v>882</v>
      </c>
      <c r="D276" s="72" t="s">
        <v>883</v>
      </c>
      <c r="E276" s="72" t="s">
        <v>84</v>
      </c>
      <c r="F276" s="72"/>
      <c r="G276" s="72" t="s">
        <v>213</v>
      </c>
      <c r="H276" s="10">
        <v>481</v>
      </c>
      <c r="I276" s="76">
        <v>519</v>
      </c>
    </row>
    <row r="277" spans="1:9">
      <c r="A277" s="9" t="s">
        <v>759</v>
      </c>
      <c r="B277" s="75" t="s">
        <v>884</v>
      </c>
      <c r="C277" s="71" t="s">
        <v>885</v>
      </c>
      <c r="D277" s="72" t="s">
        <v>886</v>
      </c>
      <c r="E277" s="72" t="s">
        <v>84</v>
      </c>
      <c r="F277" s="72"/>
      <c r="G277" s="72" t="s">
        <v>260</v>
      </c>
      <c r="H277" s="10">
        <v>282</v>
      </c>
      <c r="I277" s="76">
        <v>282</v>
      </c>
    </row>
    <row r="278" spans="1:9">
      <c r="A278" s="9" t="s">
        <v>759</v>
      </c>
      <c r="B278" s="75" t="s">
        <v>887</v>
      </c>
      <c r="C278" s="71" t="s">
        <v>888</v>
      </c>
      <c r="D278" s="72" t="s">
        <v>889</v>
      </c>
      <c r="E278" s="72" t="s">
        <v>84</v>
      </c>
      <c r="F278" s="72"/>
      <c r="G278" s="72" t="s">
        <v>260</v>
      </c>
      <c r="H278" s="10">
        <v>2271</v>
      </c>
      <c r="I278" s="76">
        <v>2271</v>
      </c>
    </row>
    <row r="279" spans="1:9">
      <c r="A279" s="9" t="s">
        <v>759</v>
      </c>
      <c r="B279" s="75" t="s">
        <v>890</v>
      </c>
      <c r="C279" s="71" t="s">
        <v>891</v>
      </c>
      <c r="D279" s="72" t="s">
        <v>892</v>
      </c>
      <c r="E279" s="72" t="s">
        <v>84</v>
      </c>
      <c r="F279" s="72"/>
      <c r="G279" s="72" t="s">
        <v>166</v>
      </c>
      <c r="H279" s="10">
        <v>480</v>
      </c>
      <c r="I279" s="76">
        <v>480</v>
      </c>
    </row>
    <row r="280" spans="1:9">
      <c r="A280" s="9" t="s">
        <v>759</v>
      </c>
      <c r="B280" s="75" t="s">
        <v>893</v>
      </c>
      <c r="C280" s="71" t="s">
        <v>894</v>
      </c>
      <c r="D280" s="72" t="s">
        <v>895</v>
      </c>
      <c r="E280" s="72" t="s">
        <v>84</v>
      </c>
      <c r="F280" s="72"/>
      <c r="G280" s="72" t="s">
        <v>213</v>
      </c>
      <c r="H280" s="10">
        <v>381</v>
      </c>
      <c r="I280" s="76">
        <v>703</v>
      </c>
    </row>
    <row r="281" spans="1:9">
      <c r="A281" s="9" t="s">
        <v>759</v>
      </c>
      <c r="B281" s="75" t="s">
        <v>896</v>
      </c>
      <c r="C281" s="71" t="s">
        <v>897</v>
      </c>
      <c r="D281" s="72" t="s">
        <v>898</v>
      </c>
      <c r="E281" s="72" t="s">
        <v>84</v>
      </c>
      <c r="F281" s="72"/>
      <c r="G281" s="72" t="s">
        <v>213</v>
      </c>
      <c r="H281" s="10">
        <v>280</v>
      </c>
      <c r="I281" s="76">
        <v>280</v>
      </c>
    </row>
    <row r="282" spans="1:9">
      <c r="A282" s="9" t="s">
        <v>759</v>
      </c>
      <c r="B282" s="75" t="s">
        <v>899</v>
      </c>
      <c r="C282" s="71" t="s">
        <v>900</v>
      </c>
      <c r="D282" s="72" t="s">
        <v>901</v>
      </c>
      <c r="E282" s="72" t="s">
        <v>84</v>
      </c>
      <c r="F282" s="72"/>
      <c r="G282" s="72" t="s">
        <v>166</v>
      </c>
      <c r="H282" s="10">
        <v>185</v>
      </c>
      <c r="I282" s="76">
        <v>185</v>
      </c>
    </row>
    <row r="283" spans="1:9">
      <c r="A283" s="9" t="s">
        <v>759</v>
      </c>
      <c r="B283" s="75" t="s">
        <v>902</v>
      </c>
      <c r="C283" s="71" t="s">
        <v>903</v>
      </c>
      <c r="D283" s="72" t="s">
        <v>904</v>
      </c>
      <c r="E283" s="72" t="s">
        <v>84</v>
      </c>
      <c r="F283" s="72"/>
      <c r="G283" s="72" t="s">
        <v>213</v>
      </c>
      <c r="H283" s="10">
        <v>498</v>
      </c>
      <c r="I283" s="76">
        <v>498</v>
      </c>
    </row>
    <row r="284" spans="1:9">
      <c r="A284" s="9" t="s">
        <v>759</v>
      </c>
      <c r="B284" s="75" t="s">
        <v>905</v>
      </c>
      <c r="C284" s="71" t="s">
        <v>906</v>
      </c>
      <c r="D284" s="72" t="s">
        <v>907</v>
      </c>
      <c r="E284" s="72" t="s">
        <v>84</v>
      </c>
      <c r="F284" s="72"/>
      <c r="G284" s="72" t="s">
        <v>213</v>
      </c>
      <c r="H284" s="10">
        <v>43</v>
      </c>
      <c r="I284" s="76">
        <v>46</v>
      </c>
    </row>
    <row r="285" spans="1:9">
      <c r="A285" s="9" t="s">
        <v>759</v>
      </c>
      <c r="B285" s="75" t="s">
        <v>908</v>
      </c>
      <c r="C285" s="71" t="s">
        <v>909</v>
      </c>
      <c r="D285" s="72" t="s">
        <v>788</v>
      </c>
      <c r="E285" s="72" t="s">
        <v>910</v>
      </c>
      <c r="F285" s="72"/>
      <c r="G285" s="72" t="s">
        <v>174</v>
      </c>
      <c r="H285" s="10">
        <v>1447</v>
      </c>
      <c r="I285" s="76">
        <v>1447</v>
      </c>
    </row>
    <row r="286" spans="1:9">
      <c r="A286" s="9" t="s">
        <v>759</v>
      </c>
      <c r="B286" s="75" t="s">
        <v>911</v>
      </c>
      <c r="C286" s="71" t="s">
        <v>912</v>
      </c>
      <c r="D286" s="72" t="s">
        <v>913</v>
      </c>
      <c r="E286" s="72" t="s">
        <v>914</v>
      </c>
      <c r="F286" s="72"/>
      <c r="G286" s="72" t="s">
        <v>174</v>
      </c>
      <c r="H286" s="10">
        <v>2509</v>
      </c>
      <c r="I286" s="76">
        <v>2516</v>
      </c>
    </row>
    <row r="287" spans="1:9">
      <c r="A287" s="9" t="s">
        <v>759</v>
      </c>
      <c r="B287" s="75" t="s">
        <v>915</v>
      </c>
      <c r="C287" s="71" t="s">
        <v>916</v>
      </c>
      <c r="D287" s="72" t="s">
        <v>913</v>
      </c>
      <c r="E287" s="72" t="s">
        <v>914</v>
      </c>
      <c r="F287" s="72"/>
      <c r="G287" s="72" t="s">
        <v>174</v>
      </c>
      <c r="H287" s="10">
        <v>1819</v>
      </c>
      <c r="I287" s="76">
        <v>1820</v>
      </c>
    </row>
    <row r="288" spans="1:9">
      <c r="A288" s="9" t="s">
        <v>759</v>
      </c>
      <c r="B288" s="75" t="s">
        <v>917</v>
      </c>
      <c r="C288" s="71" t="s">
        <v>918</v>
      </c>
      <c r="D288" s="72" t="s">
        <v>913</v>
      </c>
      <c r="E288" s="72" t="s">
        <v>919</v>
      </c>
      <c r="F288" s="72"/>
      <c r="G288" s="72" t="s">
        <v>174</v>
      </c>
      <c r="H288" s="10">
        <v>2005</v>
      </c>
      <c r="I288" s="76">
        <v>2034</v>
      </c>
    </row>
    <row r="289" spans="1:9">
      <c r="A289" s="9" t="s">
        <v>759</v>
      </c>
      <c r="B289" s="75" t="s">
        <v>920</v>
      </c>
      <c r="C289" s="71" t="s">
        <v>921</v>
      </c>
      <c r="D289" s="72" t="s">
        <v>913</v>
      </c>
      <c r="E289" s="72" t="s">
        <v>919</v>
      </c>
      <c r="F289" s="72"/>
      <c r="G289" s="72" t="s">
        <v>174</v>
      </c>
      <c r="H289" s="10">
        <v>1421</v>
      </c>
      <c r="I289" s="76">
        <v>1425</v>
      </c>
    </row>
    <row r="290" spans="1:9">
      <c r="A290" s="9" t="s">
        <v>759</v>
      </c>
      <c r="B290" s="75" t="s">
        <v>922</v>
      </c>
      <c r="C290" s="71" t="s">
        <v>923</v>
      </c>
      <c r="D290" s="72" t="s">
        <v>913</v>
      </c>
      <c r="E290" s="72" t="s">
        <v>919</v>
      </c>
      <c r="F290" s="72"/>
      <c r="G290" s="72" t="s">
        <v>174</v>
      </c>
      <c r="H290" s="10">
        <v>2468</v>
      </c>
      <c r="I290" s="76">
        <v>3824</v>
      </c>
    </row>
    <row r="291" spans="1:9">
      <c r="A291" s="9" t="s">
        <v>759</v>
      </c>
      <c r="B291" s="75" t="s">
        <v>924</v>
      </c>
      <c r="C291" s="71" t="s">
        <v>925</v>
      </c>
      <c r="D291" s="72" t="s">
        <v>926</v>
      </c>
      <c r="E291" s="72" t="s">
        <v>84</v>
      </c>
      <c r="F291" s="72"/>
      <c r="G291" s="72" t="s">
        <v>244</v>
      </c>
      <c r="H291" s="10">
        <v>474</v>
      </c>
      <c r="I291" s="76">
        <v>477</v>
      </c>
    </row>
    <row r="292" spans="1:9">
      <c r="A292" s="9" t="s">
        <v>759</v>
      </c>
      <c r="B292" s="75" t="s">
        <v>927</v>
      </c>
      <c r="C292" s="71" t="s">
        <v>928</v>
      </c>
      <c r="D292" s="72" t="s">
        <v>929</v>
      </c>
      <c r="E292" s="72" t="s">
        <v>84</v>
      </c>
      <c r="F292" s="72"/>
      <c r="G292" s="72" t="s">
        <v>244</v>
      </c>
      <c r="H292" s="10">
        <v>252</v>
      </c>
      <c r="I292" s="76">
        <v>280</v>
      </c>
    </row>
    <row r="293" spans="1:9">
      <c r="A293" s="9" t="s">
        <v>759</v>
      </c>
      <c r="B293" s="75" t="s">
        <v>930</v>
      </c>
      <c r="C293" s="71" t="s">
        <v>931</v>
      </c>
      <c r="D293" s="72" t="s">
        <v>932</v>
      </c>
      <c r="E293" s="72" t="s">
        <v>84</v>
      </c>
      <c r="F293" s="72"/>
      <c r="G293" s="72" t="s">
        <v>166</v>
      </c>
      <c r="H293" s="10">
        <v>140</v>
      </c>
      <c r="I293" s="76">
        <v>140</v>
      </c>
    </row>
    <row r="294" spans="1:9">
      <c r="A294" s="9" t="s">
        <v>759</v>
      </c>
      <c r="B294" s="75" t="s">
        <v>933</v>
      </c>
      <c r="C294" s="71" t="s">
        <v>934</v>
      </c>
      <c r="D294" s="72" t="s">
        <v>935</v>
      </c>
      <c r="E294" s="72" t="s">
        <v>84</v>
      </c>
      <c r="F294" s="72"/>
      <c r="G294" s="72" t="s">
        <v>166</v>
      </c>
      <c r="H294" s="10">
        <v>128</v>
      </c>
      <c r="I294" s="76">
        <v>128</v>
      </c>
    </row>
    <row r="295" spans="1:9">
      <c r="A295" s="9" t="s">
        <v>759</v>
      </c>
      <c r="B295" s="75" t="s">
        <v>936</v>
      </c>
      <c r="C295" s="71" t="s">
        <v>937</v>
      </c>
      <c r="D295" s="72" t="s">
        <v>938</v>
      </c>
      <c r="E295" s="72" t="s">
        <v>84</v>
      </c>
      <c r="F295" s="72"/>
      <c r="G295" s="72" t="s">
        <v>244</v>
      </c>
      <c r="H295" s="10">
        <v>53</v>
      </c>
      <c r="I295" s="76">
        <v>53</v>
      </c>
    </row>
    <row r="296" spans="1:9">
      <c r="A296" s="9" t="s">
        <v>759</v>
      </c>
      <c r="B296" s="75" t="s">
        <v>939</v>
      </c>
      <c r="C296" s="71" t="s">
        <v>940</v>
      </c>
      <c r="D296" s="72" t="s">
        <v>941</v>
      </c>
      <c r="E296" s="72" t="s">
        <v>84</v>
      </c>
      <c r="F296" s="72"/>
      <c r="G296" s="72" t="s">
        <v>166</v>
      </c>
      <c r="H296" s="10">
        <v>57</v>
      </c>
      <c r="I296" s="76">
        <v>57</v>
      </c>
    </row>
    <row r="297" spans="1:9">
      <c r="A297" s="9" t="s">
        <v>759</v>
      </c>
      <c r="B297" s="75" t="s">
        <v>942</v>
      </c>
      <c r="C297" s="71" t="s">
        <v>943</v>
      </c>
      <c r="D297" s="72" t="s">
        <v>944</v>
      </c>
      <c r="E297" s="72" t="s">
        <v>84</v>
      </c>
      <c r="F297" s="72"/>
      <c r="G297" s="72" t="s">
        <v>244</v>
      </c>
      <c r="H297" s="10">
        <v>213</v>
      </c>
      <c r="I297" s="76">
        <v>213</v>
      </c>
    </row>
    <row r="298" spans="1:9">
      <c r="A298" s="9" t="s">
        <v>759</v>
      </c>
      <c r="B298" s="75" t="s">
        <v>945</v>
      </c>
      <c r="C298" s="71" t="s">
        <v>946</v>
      </c>
      <c r="D298" s="72" t="s">
        <v>947</v>
      </c>
      <c r="E298" s="72" t="s">
        <v>84</v>
      </c>
      <c r="F298" s="72"/>
      <c r="G298" s="72" t="s">
        <v>166</v>
      </c>
      <c r="H298" s="10">
        <v>243</v>
      </c>
      <c r="I298" s="76">
        <v>243</v>
      </c>
    </row>
    <row r="299" spans="1:9">
      <c r="A299" s="9" t="s">
        <v>759</v>
      </c>
      <c r="B299" s="75" t="s">
        <v>948</v>
      </c>
      <c r="C299" s="71" t="s">
        <v>949</v>
      </c>
      <c r="D299" s="72" t="s">
        <v>950</v>
      </c>
      <c r="E299" s="72" t="s">
        <v>84</v>
      </c>
      <c r="F299" s="72"/>
      <c r="G299" s="72" t="s">
        <v>166</v>
      </c>
      <c r="H299" s="10">
        <v>112</v>
      </c>
      <c r="I299" s="76">
        <v>144</v>
      </c>
    </row>
    <row r="300" spans="1:9">
      <c r="A300" s="9" t="s">
        <v>759</v>
      </c>
      <c r="B300" s="75" t="s">
        <v>951</v>
      </c>
      <c r="C300" s="71" t="s">
        <v>952</v>
      </c>
      <c r="D300" s="72" t="s">
        <v>953</v>
      </c>
      <c r="E300" s="72" t="s">
        <v>84</v>
      </c>
      <c r="F300" s="72"/>
      <c r="G300" s="72" t="s">
        <v>244</v>
      </c>
      <c r="H300" s="10">
        <v>430</v>
      </c>
      <c r="I300" s="76">
        <v>439</v>
      </c>
    </row>
    <row r="301" spans="1:9">
      <c r="A301" s="9" t="s">
        <v>759</v>
      </c>
      <c r="B301" s="75" t="s">
        <v>954</v>
      </c>
      <c r="C301" s="71" t="s">
        <v>955</v>
      </c>
      <c r="D301" s="72" t="s">
        <v>244</v>
      </c>
      <c r="E301" s="72" t="s">
        <v>84</v>
      </c>
      <c r="F301" s="72"/>
      <c r="G301" s="72" t="s">
        <v>244</v>
      </c>
      <c r="H301" s="10">
        <v>2518</v>
      </c>
      <c r="I301" s="76">
        <v>3064</v>
      </c>
    </row>
    <row r="302" spans="1:9">
      <c r="A302" s="9" t="s">
        <v>759</v>
      </c>
      <c r="B302" s="75" t="s">
        <v>956</v>
      </c>
      <c r="C302" s="71" t="s">
        <v>957</v>
      </c>
      <c r="D302" s="72" t="s">
        <v>958</v>
      </c>
      <c r="E302" s="72" t="s">
        <v>84</v>
      </c>
      <c r="F302" s="72"/>
      <c r="G302" s="72" t="s">
        <v>244</v>
      </c>
      <c r="H302" s="10">
        <v>1453</v>
      </c>
      <c r="I302" s="76">
        <v>1456</v>
      </c>
    </row>
    <row r="303" spans="1:9">
      <c r="A303" s="9" t="s">
        <v>759</v>
      </c>
      <c r="B303" s="75" t="s">
        <v>959</v>
      </c>
      <c r="C303" s="71" t="s">
        <v>960</v>
      </c>
      <c r="D303" s="72" t="s">
        <v>961</v>
      </c>
      <c r="E303" s="72" t="s">
        <v>962</v>
      </c>
      <c r="F303" s="72"/>
      <c r="G303" s="72" t="s">
        <v>68</v>
      </c>
      <c r="H303" s="10">
        <v>3067</v>
      </c>
      <c r="I303" s="76">
        <v>3067</v>
      </c>
    </row>
    <row r="304" spans="1:9">
      <c r="A304" s="9" t="s">
        <v>759</v>
      </c>
      <c r="B304" s="75" t="s">
        <v>963</v>
      </c>
      <c r="C304" s="71" t="s">
        <v>964</v>
      </c>
      <c r="D304" s="72" t="s">
        <v>961</v>
      </c>
      <c r="E304" s="72" t="s">
        <v>962</v>
      </c>
      <c r="F304" s="72"/>
      <c r="G304" s="72" t="s">
        <v>68</v>
      </c>
      <c r="H304" s="10">
        <v>1852</v>
      </c>
      <c r="I304" s="76">
        <v>1852</v>
      </c>
    </row>
    <row r="305" spans="1:9">
      <c r="A305" s="9" t="s">
        <v>759</v>
      </c>
      <c r="B305" s="75" t="s">
        <v>965</v>
      </c>
      <c r="C305" s="71" t="s">
        <v>966</v>
      </c>
      <c r="D305" s="72" t="s">
        <v>961</v>
      </c>
      <c r="E305" s="72" t="s">
        <v>962</v>
      </c>
      <c r="F305" s="72"/>
      <c r="G305" s="72" t="s">
        <v>68</v>
      </c>
      <c r="H305" s="10">
        <v>573</v>
      </c>
      <c r="I305" s="76">
        <v>573</v>
      </c>
    </row>
    <row r="306" spans="1:9">
      <c r="A306" s="9" t="s">
        <v>759</v>
      </c>
      <c r="B306" s="75" t="s">
        <v>967</v>
      </c>
      <c r="C306" s="71" t="s">
        <v>968</v>
      </c>
      <c r="D306" s="72" t="s">
        <v>961</v>
      </c>
      <c r="E306" s="72" t="s">
        <v>969</v>
      </c>
      <c r="F306" s="72"/>
      <c r="G306" s="72" t="s">
        <v>68</v>
      </c>
      <c r="H306" s="10">
        <v>1194</v>
      </c>
      <c r="I306" s="76">
        <v>1205</v>
      </c>
    </row>
    <row r="307" spans="1:9">
      <c r="A307" s="9" t="s">
        <v>759</v>
      </c>
      <c r="B307" s="75" t="s">
        <v>970</v>
      </c>
      <c r="C307" s="71" t="s">
        <v>971</v>
      </c>
      <c r="D307" s="72" t="s">
        <v>961</v>
      </c>
      <c r="E307" s="72" t="s">
        <v>969</v>
      </c>
      <c r="F307" s="72"/>
      <c r="G307" s="72" t="s">
        <v>68</v>
      </c>
      <c r="H307" s="10">
        <v>1901</v>
      </c>
      <c r="I307" s="76">
        <v>1901</v>
      </c>
    </row>
    <row r="308" spans="1:9">
      <c r="A308" s="9" t="s">
        <v>759</v>
      </c>
      <c r="B308" s="75" t="s">
        <v>972</v>
      </c>
      <c r="C308" s="71" t="s">
        <v>973</v>
      </c>
      <c r="D308" s="72" t="s">
        <v>961</v>
      </c>
      <c r="E308" s="72" t="s">
        <v>974</v>
      </c>
      <c r="F308" s="72"/>
      <c r="G308" s="72" t="s">
        <v>64</v>
      </c>
      <c r="H308" s="10">
        <v>1715</v>
      </c>
      <c r="I308" s="76">
        <v>1715</v>
      </c>
    </row>
    <row r="309" spans="1:9">
      <c r="A309" s="9" t="s">
        <v>759</v>
      </c>
      <c r="B309" s="75" t="s">
        <v>975</v>
      </c>
      <c r="C309" s="71" t="s">
        <v>976</v>
      </c>
      <c r="D309" s="72" t="s">
        <v>961</v>
      </c>
      <c r="E309" s="72" t="s">
        <v>977</v>
      </c>
      <c r="F309" s="72"/>
      <c r="G309" s="72" t="s">
        <v>60</v>
      </c>
      <c r="H309" s="10">
        <v>2272</v>
      </c>
      <c r="I309" s="76">
        <v>2290</v>
      </c>
    </row>
    <row r="310" spans="1:9">
      <c r="A310" s="9" t="s">
        <v>759</v>
      </c>
      <c r="B310" s="75" t="s">
        <v>978</v>
      </c>
      <c r="C310" s="71" t="s">
        <v>979</v>
      </c>
      <c r="D310" s="72" t="s">
        <v>961</v>
      </c>
      <c r="E310" s="72" t="s">
        <v>980</v>
      </c>
      <c r="F310" s="72"/>
      <c r="G310" s="72" t="s">
        <v>64</v>
      </c>
      <c r="H310" s="10">
        <v>1532</v>
      </c>
      <c r="I310" s="76">
        <v>1532</v>
      </c>
    </row>
    <row r="311" spans="1:9">
      <c r="A311" s="9" t="s">
        <v>759</v>
      </c>
      <c r="B311" s="75" t="s">
        <v>981</v>
      </c>
      <c r="C311" s="71" t="s">
        <v>982</v>
      </c>
      <c r="D311" s="72" t="s">
        <v>961</v>
      </c>
      <c r="E311" s="72" t="s">
        <v>980</v>
      </c>
      <c r="F311" s="72"/>
      <c r="G311" s="72" t="s">
        <v>64</v>
      </c>
      <c r="H311" s="10">
        <v>948</v>
      </c>
      <c r="I311" s="76">
        <v>948</v>
      </c>
    </row>
    <row r="312" spans="1:9">
      <c r="A312" s="9" t="s">
        <v>759</v>
      </c>
      <c r="B312" s="75" t="s">
        <v>983</v>
      </c>
      <c r="C312" s="71" t="s">
        <v>984</v>
      </c>
      <c r="D312" s="72" t="s">
        <v>961</v>
      </c>
      <c r="E312" s="72" t="s">
        <v>985</v>
      </c>
      <c r="F312" s="72"/>
      <c r="G312" s="72" t="s">
        <v>60</v>
      </c>
      <c r="H312" s="10">
        <v>1946</v>
      </c>
      <c r="I312" s="76">
        <v>1946</v>
      </c>
    </row>
    <row r="313" spans="1:9">
      <c r="A313" s="9" t="s">
        <v>759</v>
      </c>
      <c r="B313" s="75" t="s">
        <v>986</v>
      </c>
      <c r="C313" s="71" t="s">
        <v>987</v>
      </c>
      <c r="D313" s="72" t="s">
        <v>961</v>
      </c>
      <c r="E313" s="72" t="s">
        <v>985</v>
      </c>
      <c r="F313" s="72"/>
      <c r="G313" s="72" t="s">
        <v>60</v>
      </c>
      <c r="H313" s="10">
        <v>3232</v>
      </c>
      <c r="I313" s="76">
        <f>3232+198</f>
        <v>3430</v>
      </c>
    </row>
    <row r="314" spans="1:9">
      <c r="A314" s="9" t="s">
        <v>759</v>
      </c>
      <c r="B314" s="75" t="s">
        <v>988</v>
      </c>
      <c r="C314" s="71" t="s">
        <v>989</v>
      </c>
      <c r="D314" s="72" t="s">
        <v>961</v>
      </c>
      <c r="E314" s="72" t="s">
        <v>990</v>
      </c>
      <c r="F314" s="72"/>
      <c r="G314" s="72" t="s">
        <v>64</v>
      </c>
      <c r="H314" s="10">
        <v>1081</v>
      </c>
      <c r="I314" s="76">
        <v>1081</v>
      </c>
    </row>
    <row r="315" spans="1:9">
      <c r="A315" s="9" t="s">
        <v>759</v>
      </c>
      <c r="B315" s="75" t="s">
        <v>991</v>
      </c>
      <c r="C315" s="71" t="s">
        <v>992</v>
      </c>
      <c r="D315" s="72" t="s">
        <v>961</v>
      </c>
      <c r="E315" s="72" t="s">
        <v>990</v>
      </c>
      <c r="F315" s="72"/>
      <c r="G315" s="72" t="s">
        <v>64</v>
      </c>
      <c r="H315" s="10">
        <v>1853</v>
      </c>
      <c r="I315" s="76">
        <f>1853+1032</f>
        <v>2885</v>
      </c>
    </row>
    <row r="316" spans="1:9">
      <c r="A316" s="9" t="s">
        <v>759</v>
      </c>
      <c r="B316" s="75" t="s">
        <v>993</v>
      </c>
      <c r="C316" s="71" t="s">
        <v>994</v>
      </c>
      <c r="D316" s="72" t="s">
        <v>961</v>
      </c>
      <c r="E316" s="72" t="s">
        <v>990</v>
      </c>
      <c r="F316" s="72"/>
      <c r="G316" s="72" t="s">
        <v>64</v>
      </c>
      <c r="H316" s="10">
        <v>1715</v>
      </c>
      <c r="I316" s="76">
        <v>1715</v>
      </c>
    </row>
    <row r="317" spans="1:9">
      <c r="A317" s="9" t="s">
        <v>759</v>
      </c>
      <c r="B317" s="75" t="s">
        <v>995</v>
      </c>
      <c r="C317" s="71" t="s">
        <v>996</v>
      </c>
      <c r="D317" s="72" t="s">
        <v>228</v>
      </c>
      <c r="E317" s="72" t="s">
        <v>84</v>
      </c>
      <c r="F317" s="72"/>
      <c r="G317" s="72" t="s">
        <v>228</v>
      </c>
      <c r="H317" s="10">
        <v>3890</v>
      </c>
      <c r="I317" s="76">
        <v>3902</v>
      </c>
    </row>
    <row r="318" spans="1:9">
      <c r="A318" s="9" t="s">
        <v>759</v>
      </c>
      <c r="B318" s="75" t="s">
        <v>997</v>
      </c>
      <c r="C318" s="71" t="s">
        <v>998</v>
      </c>
      <c r="D318" s="72" t="s">
        <v>999</v>
      </c>
      <c r="E318" s="72" t="s">
        <v>1000</v>
      </c>
      <c r="F318" s="72"/>
      <c r="G318" s="72" t="s">
        <v>205</v>
      </c>
      <c r="H318" s="10">
        <v>166</v>
      </c>
      <c r="I318" s="76">
        <v>166</v>
      </c>
    </row>
    <row r="319" spans="1:9">
      <c r="A319" s="9" t="s">
        <v>759</v>
      </c>
      <c r="B319" s="75" t="s">
        <v>1001</v>
      </c>
      <c r="C319" s="71" t="s">
        <v>1002</v>
      </c>
      <c r="D319" s="72" t="s">
        <v>999</v>
      </c>
      <c r="E319" s="72" t="s">
        <v>782</v>
      </c>
      <c r="F319" s="72"/>
      <c r="G319" s="72" t="s">
        <v>205</v>
      </c>
      <c r="H319" s="10">
        <v>151</v>
      </c>
      <c r="I319" s="76">
        <v>151</v>
      </c>
    </row>
    <row r="320" spans="1:9">
      <c r="A320" s="9" t="s">
        <v>759</v>
      </c>
      <c r="B320" s="75" t="s">
        <v>1003</v>
      </c>
      <c r="C320" s="71" t="s">
        <v>1004</v>
      </c>
      <c r="D320" s="72" t="s">
        <v>1005</v>
      </c>
      <c r="E320" s="72" t="s">
        <v>84</v>
      </c>
      <c r="F320" s="72"/>
      <c r="G320" s="72" t="s">
        <v>205</v>
      </c>
      <c r="H320" s="10">
        <v>739</v>
      </c>
      <c r="I320" s="76">
        <f>1927-1230</f>
        <v>697</v>
      </c>
    </row>
    <row r="321" spans="1:9">
      <c r="A321" s="9" t="s">
        <v>759</v>
      </c>
      <c r="B321" s="75" t="s">
        <v>1006</v>
      </c>
      <c r="C321" s="71" t="s">
        <v>1007</v>
      </c>
      <c r="D321" s="72" t="s">
        <v>1008</v>
      </c>
      <c r="E321" s="72" t="s">
        <v>84</v>
      </c>
      <c r="F321" s="72"/>
      <c r="G321" s="72" t="s">
        <v>228</v>
      </c>
      <c r="H321" s="10">
        <v>108</v>
      </c>
      <c r="I321" s="76">
        <v>108</v>
      </c>
    </row>
    <row r="322" spans="1:9">
      <c r="A322" s="9" t="s">
        <v>759</v>
      </c>
      <c r="B322" s="75" t="s">
        <v>1009</v>
      </c>
      <c r="C322" s="71" t="s">
        <v>1010</v>
      </c>
      <c r="D322" s="72" t="s">
        <v>1011</v>
      </c>
      <c r="E322" s="72" t="s">
        <v>1012</v>
      </c>
      <c r="F322" s="72"/>
      <c r="G322" s="72" t="s">
        <v>228</v>
      </c>
      <c r="H322" s="10">
        <v>561</v>
      </c>
      <c r="I322" s="76">
        <v>561</v>
      </c>
    </row>
    <row r="323" spans="1:9">
      <c r="A323" s="9" t="s">
        <v>759</v>
      </c>
      <c r="B323" s="75" t="s">
        <v>1013</v>
      </c>
      <c r="C323" s="71" t="s">
        <v>1014</v>
      </c>
      <c r="D323" s="72" t="s">
        <v>1011</v>
      </c>
      <c r="E323" s="72" t="s">
        <v>1015</v>
      </c>
      <c r="F323" s="72"/>
      <c r="G323" s="72" t="s">
        <v>228</v>
      </c>
      <c r="H323" s="10">
        <v>2082</v>
      </c>
      <c r="I323" s="76">
        <v>2120</v>
      </c>
    </row>
    <row r="324" spans="1:9">
      <c r="A324" s="9" t="s">
        <v>759</v>
      </c>
      <c r="B324" s="75" t="s">
        <v>1016</v>
      </c>
      <c r="C324" s="71" t="s">
        <v>1017</v>
      </c>
      <c r="D324" s="72" t="s">
        <v>1011</v>
      </c>
      <c r="E324" s="72" t="s">
        <v>1018</v>
      </c>
      <c r="F324" s="72"/>
      <c r="G324" s="72" t="s">
        <v>213</v>
      </c>
      <c r="H324" s="10">
        <v>926</v>
      </c>
      <c r="I324" s="76">
        <v>929</v>
      </c>
    </row>
    <row r="325" spans="1:9">
      <c r="A325" s="9" t="s">
        <v>759</v>
      </c>
      <c r="B325" s="75" t="s">
        <v>1019</v>
      </c>
      <c r="C325" s="71" t="s">
        <v>1020</v>
      </c>
      <c r="D325" s="72" t="s">
        <v>1011</v>
      </c>
      <c r="E325" s="72" t="s">
        <v>1021</v>
      </c>
      <c r="F325" s="72"/>
      <c r="G325" s="72" t="s">
        <v>228</v>
      </c>
      <c r="H325" s="10">
        <v>1498</v>
      </c>
      <c r="I325" s="76">
        <v>1513</v>
      </c>
    </row>
    <row r="326" spans="1:9">
      <c r="A326" s="9" t="s">
        <v>759</v>
      </c>
      <c r="B326" s="75" t="s">
        <v>1022</v>
      </c>
      <c r="C326" s="71" t="s">
        <v>1023</v>
      </c>
      <c r="D326" s="72" t="s">
        <v>1024</v>
      </c>
      <c r="E326" s="72" t="s">
        <v>84</v>
      </c>
      <c r="F326" s="72"/>
      <c r="G326" s="72" t="s">
        <v>205</v>
      </c>
      <c r="H326" s="10">
        <v>1565</v>
      </c>
      <c r="I326" s="76">
        <v>1570</v>
      </c>
    </row>
    <row r="327" spans="1:9">
      <c r="A327" s="9" t="s">
        <v>759</v>
      </c>
      <c r="B327" s="75" t="s">
        <v>1025</v>
      </c>
      <c r="C327" s="71" t="s">
        <v>1026</v>
      </c>
      <c r="D327" s="72" t="s">
        <v>1024</v>
      </c>
      <c r="E327" s="72" t="s">
        <v>84</v>
      </c>
      <c r="F327" s="72"/>
      <c r="G327" s="72" t="s">
        <v>205</v>
      </c>
      <c r="H327" s="10">
        <v>1671</v>
      </c>
      <c r="I327" s="76">
        <v>1674</v>
      </c>
    </row>
    <row r="328" spans="1:9">
      <c r="A328" s="9" t="s">
        <v>759</v>
      </c>
      <c r="B328" s="75" t="s">
        <v>1027</v>
      </c>
      <c r="C328" s="71" t="s">
        <v>1028</v>
      </c>
      <c r="D328" s="72" t="s">
        <v>1029</v>
      </c>
      <c r="E328" s="72" t="s">
        <v>84</v>
      </c>
      <c r="F328" s="72"/>
      <c r="G328" s="72" t="s">
        <v>205</v>
      </c>
      <c r="H328" s="10">
        <v>678</v>
      </c>
      <c r="I328" s="76">
        <v>867</v>
      </c>
    </row>
    <row r="329" spans="1:9">
      <c r="A329" s="9" t="s">
        <v>759</v>
      </c>
      <c r="B329" s="75" t="s">
        <v>1030</v>
      </c>
      <c r="C329" s="71" t="s">
        <v>1031</v>
      </c>
      <c r="D329" s="72" t="s">
        <v>1029</v>
      </c>
      <c r="E329" s="72" t="s">
        <v>84</v>
      </c>
      <c r="F329" s="72"/>
      <c r="G329" s="72" t="s">
        <v>205</v>
      </c>
      <c r="H329" s="10">
        <v>1276</v>
      </c>
      <c r="I329" s="76">
        <v>1551</v>
      </c>
    </row>
    <row r="330" spans="1:9">
      <c r="A330" s="9" t="s">
        <v>759</v>
      </c>
      <c r="B330" s="75" t="s">
        <v>1032</v>
      </c>
      <c r="C330" s="71" t="s">
        <v>1033</v>
      </c>
      <c r="D330" s="72" t="s">
        <v>1034</v>
      </c>
      <c r="E330" s="72" t="s">
        <v>84</v>
      </c>
      <c r="F330" s="72"/>
      <c r="G330" s="72" t="s">
        <v>213</v>
      </c>
      <c r="H330" s="10">
        <v>760</v>
      </c>
      <c r="I330" s="76">
        <v>765</v>
      </c>
    </row>
    <row r="331" spans="1:9">
      <c r="A331" s="9" t="s">
        <v>759</v>
      </c>
      <c r="B331" s="75" t="s">
        <v>1035</v>
      </c>
      <c r="C331" s="71" t="s">
        <v>1036</v>
      </c>
      <c r="D331" s="72" t="s">
        <v>1037</v>
      </c>
      <c r="E331" s="72" t="s">
        <v>84</v>
      </c>
      <c r="F331" s="72"/>
      <c r="G331" s="72" t="s">
        <v>213</v>
      </c>
      <c r="H331" s="10">
        <v>121</v>
      </c>
      <c r="I331" s="76">
        <v>121</v>
      </c>
    </row>
    <row r="332" spans="1:9">
      <c r="A332" s="9" t="s">
        <v>759</v>
      </c>
      <c r="B332" s="75" t="s">
        <v>1038</v>
      </c>
      <c r="C332" s="71" t="s">
        <v>1039</v>
      </c>
      <c r="D332" s="72" t="s">
        <v>432</v>
      </c>
      <c r="E332" s="72" t="s">
        <v>84</v>
      </c>
      <c r="F332" s="72"/>
      <c r="G332" s="72" t="s">
        <v>205</v>
      </c>
      <c r="H332" s="10">
        <v>2202</v>
      </c>
      <c r="I332" s="76">
        <v>2204</v>
      </c>
    </row>
    <row r="333" spans="1:9">
      <c r="A333" s="9" t="s">
        <v>759</v>
      </c>
      <c r="B333" s="75" t="s">
        <v>1040</v>
      </c>
      <c r="C333" s="71" t="s">
        <v>1041</v>
      </c>
      <c r="D333" s="72" t="s">
        <v>831</v>
      </c>
      <c r="E333" s="72" t="s">
        <v>1042</v>
      </c>
      <c r="F333" s="72"/>
      <c r="G333" s="72" t="s">
        <v>260</v>
      </c>
      <c r="H333" s="10">
        <v>535</v>
      </c>
      <c r="I333" s="76">
        <v>607</v>
      </c>
    </row>
    <row r="334" spans="1:9">
      <c r="A334" s="9" t="s">
        <v>1043</v>
      </c>
      <c r="B334" s="75" t="s">
        <v>1044</v>
      </c>
      <c r="C334" s="71" t="s">
        <v>1044</v>
      </c>
      <c r="D334" s="72" t="s">
        <v>84</v>
      </c>
      <c r="E334" s="72" t="s">
        <v>84</v>
      </c>
      <c r="F334" s="72"/>
      <c r="G334" s="72" t="s">
        <v>291</v>
      </c>
      <c r="H334" s="10">
        <v>1072</v>
      </c>
      <c r="I334" s="76">
        <v>1072</v>
      </c>
    </row>
    <row r="335" spans="1:9">
      <c r="A335" s="9" t="s">
        <v>1043</v>
      </c>
      <c r="B335" s="75" t="s">
        <v>1045</v>
      </c>
      <c r="C335" s="71" t="s">
        <v>1045</v>
      </c>
      <c r="D335" s="72" t="s">
        <v>84</v>
      </c>
      <c r="E335" s="72" t="s">
        <v>84</v>
      </c>
      <c r="F335" s="72"/>
      <c r="G335" s="72" t="s">
        <v>291</v>
      </c>
      <c r="H335" s="10">
        <v>633</v>
      </c>
      <c r="I335" s="76">
        <v>664</v>
      </c>
    </row>
    <row r="336" spans="1:9">
      <c r="A336" s="9" t="s">
        <v>1043</v>
      </c>
      <c r="B336" s="75" t="s">
        <v>1046</v>
      </c>
      <c r="C336" s="71" t="s">
        <v>1046</v>
      </c>
      <c r="D336" s="72" t="s">
        <v>84</v>
      </c>
      <c r="E336" s="72" t="s">
        <v>84</v>
      </c>
      <c r="F336" s="72"/>
      <c r="G336" s="72" t="s">
        <v>291</v>
      </c>
      <c r="H336" s="10">
        <v>814</v>
      </c>
      <c r="I336" s="76">
        <v>1626</v>
      </c>
    </row>
    <row r="337" spans="1:9">
      <c r="A337" s="9" t="s">
        <v>1043</v>
      </c>
      <c r="B337" s="75" t="s">
        <v>1047</v>
      </c>
      <c r="C337" s="71" t="s">
        <v>1047</v>
      </c>
      <c r="D337" s="72" t="s">
        <v>84</v>
      </c>
      <c r="E337" s="72" t="s">
        <v>84</v>
      </c>
      <c r="F337" s="72"/>
      <c r="G337" s="72" t="s">
        <v>291</v>
      </c>
      <c r="H337" s="10">
        <v>1150</v>
      </c>
      <c r="I337" s="76">
        <v>1364</v>
      </c>
    </row>
    <row r="338" spans="1:9">
      <c r="A338" s="9" t="s">
        <v>1043</v>
      </c>
      <c r="B338" s="75" t="s">
        <v>1048</v>
      </c>
      <c r="C338" s="71" t="s">
        <v>1048</v>
      </c>
      <c r="D338" s="72" t="s">
        <v>84</v>
      </c>
      <c r="E338" s="72" t="s">
        <v>84</v>
      </c>
      <c r="F338" s="72"/>
      <c r="G338" s="72" t="s">
        <v>291</v>
      </c>
      <c r="H338" s="10">
        <v>315</v>
      </c>
      <c r="I338" s="76">
        <v>348</v>
      </c>
    </row>
    <row r="339" spans="1:9">
      <c r="A339" s="9" t="s">
        <v>1043</v>
      </c>
      <c r="B339" s="75" t="s">
        <v>1049</v>
      </c>
      <c r="C339" s="71" t="s">
        <v>1049</v>
      </c>
      <c r="D339" s="72" t="s">
        <v>84</v>
      </c>
      <c r="E339" s="72" t="s">
        <v>84</v>
      </c>
      <c r="F339" s="72"/>
      <c r="G339" s="72" t="s">
        <v>291</v>
      </c>
      <c r="H339" s="10">
        <v>1290</v>
      </c>
      <c r="I339" s="76">
        <v>1319</v>
      </c>
    </row>
    <row r="340" spans="1:9">
      <c r="A340" s="9" t="s">
        <v>1043</v>
      </c>
      <c r="B340" s="75" t="s">
        <v>1050</v>
      </c>
      <c r="C340" s="71" t="s">
        <v>1050</v>
      </c>
      <c r="D340" s="72" t="s">
        <v>84</v>
      </c>
      <c r="E340" s="72" t="s">
        <v>84</v>
      </c>
      <c r="F340" s="72"/>
      <c r="G340" s="72" t="s">
        <v>256</v>
      </c>
      <c r="H340" s="10">
        <v>788</v>
      </c>
      <c r="I340" s="76">
        <v>817</v>
      </c>
    </row>
    <row r="341" spans="1:9">
      <c r="A341" s="9" t="s">
        <v>1043</v>
      </c>
      <c r="B341" s="75" t="s">
        <v>1051</v>
      </c>
      <c r="C341" s="71" t="s">
        <v>1051</v>
      </c>
      <c r="D341" s="72" t="s">
        <v>84</v>
      </c>
      <c r="E341" s="72" t="s">
        <v>84</v>
      </c>
      <c r="F341" s="72"/>
      <c r="G341" s="72" t="s">
        <v>256</v>
      </c>
      <c r="H341" s="10">
        <v>689</v>
      </c>
      <c r="I341" s="76">
        <v>708</v>
      </c>
    </row>
    <row r="342" spans="1:9">
      <c r="A342" s="9" t="s">
        <v>1043</v>
      </c>
      <c r="B342" s="75" t="s">
        <v>1052</v>
      </c>
      <c r="C342" s="71" t="s">
        <v>1052</v>
      </c>
      <c r="D342" s="72" t="s">
        <v>84</v>
      </c>
      <c r="E342" s="72" t="s">
        <v>84</v>
      </c>
      <c r="F342" s="72"/>
      <c r="G342" s="72" t="s">
        <v>291</v>
      </c>
      <c r="H342" s="10">
        <v>1791</v>
      </c>
      <c r="I342" s="76">
        <v>1791</v>
      </c>
    </row>
    <row r="343" spans="1:9">
      <c r="A343" s="9" t="s">
        <v>1043</v>
      </c>
      <c r="B343" s="75" t="s">
        <v>1053</v>
      </c>
      <c r="C343" s="71" t="s">
        <v>1053</v>
      </c>
      <c r="D343" s="72" t="s">
        <v>84</v>
      </c>
      <c r="E343" s="72" t="s">
        <v>84</v>
      </c>
      <c r="F343" s="72"/>
      <c r="G343" s="72" t="s">
        <v>291</v>
      </c>
      <c r="H343" s="10">
        <v>603</v>
      </c>
      <c r="I343" s="76">
        <v>663</v>
      </c>
    </row>
    <row r="344" spans="1:9">
      <c r="A344" s="9" t="s">
        <v>1043</v>
      </c>
      <c r="B344" s="75" t="s">
        <v>1054</v>
      </c>
      <c r="C344" s="71" t="s">
        <v>1054</v>
      </c>
      <c r="D344" s="72" t="s">
        <v>84</v>
      </c>
      <c r="E344" s="72" t="s">
        <v>84</v>
      </c>
      <c r="F344" s="72"/>
      <c r="G344" s="72" t="s">
        <v>256</v>
      </c>
      <c r="H344" s="10">
        <v>309</v>
      </c>
      <c r="I344" s="76">
        <v>574</v>
      </c>
    </row>
    <row r="345" spans="1:9">
      <c r="A345" s="9" t="s">
        <v>1043</v>
      </c>
      <c r="B345" s="75" t="s">
        <v>1055</v>
      </c>
      <c r="C345" s="71" t="s">
        <v>1055</v>
      </c>
      <c r="D345" s="72" t="s">
        <v>84</v>
      </c>
      <c r="E345" s="72" t="s">
        <v>84</v>
      </c>
      <c r="F345" s="72"/>
      <c r="G345" s="72" t="s">
        <v>256</v>
      </c>
      <c r="H345" s="10">
        <v>2458</v>
      </c>
      <c r="I345" s="76">
        <v>2506</v>
      </c>
    </row>
    <row r="346" spans="1:9">
      <c r="A346" s="9" t="s">
        <v>1043</v>
      </c>
      <c r="B346" s="75" t="s">
        <v>1056</v>
      </c>
      <c r="C346" s="71" t="s">
        <v>1056</v>
      </c>
      <c r="D346" s="72" t="s">
        <v>84</v>
      </c>
      <c r="E346" s="72" t="s">
        <v>84</v>
      </c>
      <c r="F346" s="72"/>
      <c r="G346" s="72" t="s">
        <v>256</v>
      </c>
      <c r="H346" s="10">
        <v>701</v>
      </c>
      <c r="I346" s="76">
        <v>744</v>
      </c>
    </row>
    <row r="347" spans="1:9">
      <c r="A347" s="9" t="s">
        <v>1043</v>
      </c>
      <c r="B347" s="75" t="s">
        <v>1057</v>
      </c>
      <c r="C347" s="71" t="s">
        <v>1057</v>
      </c>
      <c r="D347" s="72" t="s">
        <v>84</v>
      </c>
      <c r="E347" s="72" t="s">
        <v>84</v>
      </c>
      <c r="F347" s="72"/>
      <c r="G347" s="72" t="s">
        <v>256</v>
      </c>
      <c r="H347" s="10">
        <v>2043</v>
      </c>
      <c r="I347" s="76">
        <v>2130</v>
      </c>
    </row>
    <row r="348" spans="1:9">
      <c r="A348" s="9" t="s">
        <v>1043</v>
      </c>
      <c r="B348" s="75" t="s">
        <v>1058</v>
      </c>
      <c r="C348" s="71" t="s">
        <v>1058</v>
      </c>
      <c r="D348" s="72" t="s">
        <v>84</v>
      </c>
      <c r="E348" s="72" t="s">
        <v>84</v>
      </c>
      <c r="F348" s="72"/>
      <c r="G348" s="72" t="s">
        <v>268</v>
      </c>
      <c r="H348" s="10">
        <v>995</v>
      </c>
      <c r="I348" s="76">
        <v>1555</v>
      </c>
    </row>
    <row r="349" spans="1:9">
      <c r="A349" s="9" t="s">
        <v>1043</v>
      </c>
      <c r="B349" s="75" t="s">
        <v>1059</v>
      </c>
      <c r="C349" s="71" t="s">
        <v>1059</v>
      </c>
      <c r="D349" s="72" t="s">
        <v>84</v>
      </c>
      <c r="E349" s="72" t="s">
        <v>84</v>
      </c>
      <c r="F349" s="72"/>
      <c r="G349" s="72" t="s">
        <v>268</v>
      </c>
      <c r="H349" s="10">
        <v>631</v>
      </c>
      <c r="I349" s="76">
        <v>662</v>
      </c>
    </row>
    <row r="350" spans="1:9">
      <c r="A350" s="9" t="s">
        <v>1043</v>
      </c>
      <c r="B350" s="75" t="s">
        <v>1060</v>
      </c>
      <c r="C350" s="71" t="s">
        <v>1060</v>
      </c>
      <c r="D350" s="72" t="s">
        <v>84</v>
      </c>
      <c r="E350" s="72" t="s">
        <v>84</v>
      </c>
      <c r="F350" s="72"/>
      <c r="G350" s="72" t="s">
        <v>201</v>
      </c>
      <c r="H350" s="10">
        <v>15</v>
      </c>
      <c r="I350" s="76">
        <v>15</v>
      </c>
    </row>
    <row r="351" spans="1:9">
      <c r="A351" s="9" t="s">
        <v>1043</v>
      </c>
      <c r="B351" s="75" t="s">
        <v>1061</v>
      </c>
      <c r="C351" s="71" t="s">
        <v>1061</v>
      </c>
      <c r="D351" s="72" t="s">
        <v>84</v>
      </c>
      <c r="E351" s="72" t="s">
        <v>84</v>
      </c>
      <c r="F351" s="72"/>
      <c r="G351" s="72" t="s">
        <v>201</v>
      </c>
      <c r="H351" s="10">
        <v>1981</v>
      </c>
      <c r="I351" s="76">
        <v>2077</v>
      </c>
    </row>
    <row r="352" spans="1:9">
      <c r="A352" s="9" t="s">
        <v>1043</v>
      </c>
      <c r="B352" s="75" t="s">
        <v>1062</v>
      </c>
      <c r="C352" s="71" t="s">
        <v>1062</v>
      </c>
      <c r="D352" s="72" t="s">
        <v>84</v>
      </c>
      <c r="E352" s="72" t="s">
        <v>84</v>
      </c>
      <c r="F352" s="72"/>
      <c r="G352" s="72" t="s">
        <v>201</v>
      </c>
      <c r="H352" s="10">
        <v>988</v>
      </c>
      <c r="I352" s="76">
        <v>1008</v>
      </c>
    </row>
    <row r="353" spans="1:9">
      <c r="A353" s="9" t="s">
        <v>1043</v>
      </c>
      <c r="B353" s="75" t="s">
        <v>1063</v>
      </c>
      <c r="C353" s="71" t="s">
        <v>1063</v>
      </c>
      <c r="D353" s="72" t="s">
        <v>84</v>
      </c>
      <c r="E353" s="72" t="s">
        <v>84</v>
      </c>
      <c r="F353" s="72"/>
      <c r="G353" s="72" t="s">
        <v>268</v>
      </c>
      <c r="H353" s="10">
        <v>606</v>
      </c>
      <c r="I353" s="76">
        <f>2764-1893</f>
        <v>871</v>
      </c>
    </row>
    <row r="354" spans="1:9">
      <c r="A354" s="9" t="s">
        <v>1043</v>
      </c>
      <c r="B354" s="75" t="s">
        <v>1064</v>
      </c>
      <c r="C354" s="71" t="s">
        <v>1064</v>
      </c>
      <c r="D354" s="72" t="s">
        <v>84</v>
      </c>
      <c r="E354" s="72" t="s">
        <v>84</v>
      </c>
      <c r="F354" s="72"/>
      <c r="G354" s="72" t="s">
        <v>201</v>
      </c>
      <c r="H354" s="10">
        <v>2566</v>
      </c>
      <c r="I354" s="76">
        <f>2675+158</f>
        <v>2833</v>
      </c>
    </row>
    <row r="355" spans="1:9">
      <c r="A355" s="9" t="s">
        <v>1043</v>
      </c>
      <c r="B355" s="75" t="s">
        <v>1065</v>
      </c>
      <c r="C355" s="71" t="s">
        <v>1065</v>
      </c>
      <c r="D355" s="72" t="s">
        <v>84</v>
      </c>
      <c r="E355" s="72" t="s">
        <v>84</v>
      </c>
      <c r="F355" s="72"/>
      <c r="G355" s="72" t="s">
        <v>201</v>
      </c>
      <c r="H355" s="10">
        <v>600</v>
      </c>
      <c r="I355" s="76">
        <v>635</v>
      </c>
    </row>
    <row r="356" spans="1:9">
      <c r="A356" s="9" t="s">
        <v>1043</v>
      </c>
      <c r="B356" s="75" t="s">
        <v>1066</v>
      </c>
      <c r="C356" s="71" t="s">
        <v>1066</v>
      </c>
      <c r="D356" s="72" t="s">
        <v>84</v>
      </c>
      <c r="E356" s="72" t="s">
        <v>84</v>
      </c>
      <c r="F356" s="72"/>
      <c r="G356" s="72" t="s">
        <v>201</v>
      </c>
      <c r="H356" s="10">
        <v>931</v>
      </c>
      <c r="I356" s="76">
        <f>957+229</f>
        <v>1186</v>
      </c>
    </row>
    <row r="357" spans="1:9">
      <c r="A357" s="9" t="s">
        <v>1043</v>
      </c>
      <c r="B357" s="75" t="s">
        <v>1067</v>
      </c>
      <c r="C357" s="71" t="s">
        <v>1067</v>
      </c>
      <c r="D357" s="72" t="s">
        <v>84</v>
      </c>
      <c r="E357" s="72" t="s">
        <v>84</v>
      </c>
      <c r="F357" s="72"/>
      <c r="G357" s="72" t="s">
        <v>201</v>
      </c>
      <c r="H357" s="10">
        <v>86</v>
      </c>
      <c r="I357" s="76">
        <v>86</v>
      </c>
    </row>
    <row r="358" spans="1:9">
      <c r="A358" s="9" t="s">
        <v>1043</v>
      </c>
      <c r="B358" s="75" t="s">
        <v>1068</v>
      </c>
      <c r="C358" s="71" t="s">
        <v>1068</v>
      </c>
      <c r="D358" s="72" t="s">
        <v>84</v>
      </c>
      <c r="E358" s="72" t="s">
        <v>84</v>
      </c>
      <c r="F358" s="72"/>
      <c r="G358" s="72" t="s">
        <v>268</v>
      </c>
      <c r="H358" s="10">
        <v>1852</v>
      </c>
      <c r="I358" s="76">
        <v>2699</v>
      </c>
    </row>
    <row r="359" spans="1:9">
      <c r="A359" s="9" t="s">
        <v>1043</v>
      </c>
      <c r="B359" s="75" t="s">
        <v>1069</v>
      </c>
      <c r="C359" s="71" t="s">
        <v>1069</v>
      </c>
      <c r="D359" s="72" t="s">
        <v>84</v>
      </c>
      <c r="E359" s="72" t="s">
        <v>84</v>
      </c>
      <c r="F359" s="72"/>
      <c r="G359" s="72" t="s">
        <v>197</v>
      </c>
      <c r="H359" s="10">
        <v>831</v>
      </c>
      <c r="I359" s="76">
        <v>1232</v>
      </c>
    </row>
    <row r="360" spans="1:9">
      <c r="A360" s="9" t="s">
        <v>1043</v>
      </c>
      <c r="B360" s="75" t="s">
        <v>1070</v>
      </c>
      <c r="C360" s="71" t="s">
        <v>1070</v>
      </c>
      <c r="D360" s="72" t="s">
        <v>84</v>
      </c>
      <c r="E360" s="72" t="s">
        <v>84</v>
      </c>
      <c r="F360" s="72"/>
      <c r="G360" s="72" t="s">
        <v>268</v>
      </c>
      <c r="H360" s="10">
        <v>183</v>
      </c>
      <c r="I360" s="76">
        <v>223</v>
      </c>
    </row>
    <row r="361" spans="1:9">
      <c r="A361" s="9" t="s">
        <v>1043</v>
      </c>
      <c r="B361" s="75" t="s">
        <v>1071</v>
      </c>
      <c r="C361" s="71" t="s">
        <v>1071</v>
      </c>
      <c r="D361" s="72" t="s">
        <v>84</v>
      </c>
      <c r="E361" s="72" t="s">
        <v>84</v>
      </c>
      <c r="F361" s="72"/>
      <c r="G361" s="72" t="s">
        <v>197</v>
      </c>
      <c r="H361" s="10">
        <v>1649</v>
      </c>
      <c r="I361" s="76">
        <v>1673</v>
      </c>
    </row>
    <row r="362" spans="1:9">
      <c r="A362" s="9" t="s">
        <v>1043</v>
      </c>
      <c r="B362" s="75" t="s">
        <v>1072</v>
      </c>
      <c r="C362" s="71" t="s">
        <v>1072</v>
      </c>
      <c r="D362" s="72" t="s">
        <v>84</v>
      </c>
      <c r="E362" s="72" t="s">
        <v>84</v>
      </c>
      <c r="F362" s="72"/>
      <c r="G362" s="72" t="s">
        <v>197</v>
      </c>
      <c r="H362" s="10">
        <v>2072</v>
      </c>
      <c r="I362" s="76">
        <v>2406</v>
      </c>
    </row>
    <row r="363" spans="1:9">
      <c r="A363" s="9" t="s">
        <v>1043</v>
      </c>
      <c r="B363" s="75" t="s">
        <v>1073</v>
      </c>
      <c r="C363" s="71" t="s">
        <v>1073</v>
      </c>
      <c r="D363" s="72" t="s">
        <v>84</v>
      </c>
      <c r="E363" s="72" t="s">
        <v>84</v>
      </c>
      <c r="F363" s="72"/>
      <c r="G363" s="72" t="s">
        <v>197</v>
      </c>
      <c r="H363" s="10">
        <v>479</v>
      </c>
      <c r="I363" s="76">
        <f>507-229</f>
        <v>278</v>
      </c>
    </row>
    <row r="364" spans="1:9">
      <c r="A364" s="9" t="s">
        <v>1043</v>
      </c>
      <c r="B364" s="75" t="s">
        <v>1074</v>
      </c>
      <c r="C364" s="71" t="s">
        <v>1074</v>
      </c>
      <c r="D364" s="72" t="s">
        <v>84</v>
      </c>
      <c r="E364" s="72" t="s">
        <v>84</v>
      </c>
      <c r="F364" s="72"/>
      <c r="G364" s="72" t="s">
        <v>252</v>
      </c>
      <c r="H364" s="10">
        <v>1943</v>
      </c>
      <c r="I364" s="76">
        <v>2239</v>
      </c>
    </row>
    <row r="365" spans="1:9">
      <c r="A365" s="9" t="s">
        <v>1043</v>
      </c>
      <c r="B365" s="75" t="s">
        <v>1075</v>
      </c>
      <c r="C365" s="71" t="s">
        <v>1075</v>
      </c>
      <c r="D365" s="72" t="s">
        <v>84</v>
      </c>
      <c r="E365" s="72" t="s">
        <v>84</v>
      </c>
      <c r="F365" s="72"/>
      <c r="G365" s="72" t="s">
        <v>252</v>
      </c>
      <c r="H365" s="10">
        <v>1896</v>
      </c>
      <c r="I365" s="76">
        <v>2241</v>
      </c>
    </row>
    <row r="366" spans="1:9">
      <c r="A366" s="9" t="s">
        <v>1043</v>
      </c>
      <c r="B366" s="75" t="s">
        <v>1076</v>
      </c>
      <c r="C366" s="71" t="s">
        <v>1076</v>
      </c>
      <c r="D366" s="72" t="s">
        <v>84</v>
      </c>
      <c r="E366" s="72" t="s">
        <v>84</v>
      </c>
      <c r="F366" s="72"/>
      <c r="G366" s="72" t="s">
        <v>193</v>
      </c>
      <c r="H366" s="10">
        <v>1421</v>
      </c>
      <c r="I366" s="76">
        <v>1421</v>
      </c>
    </row>
    <row r="367" spans="1:9">
      <c r="A367" s="9" t="s">
        <v>1043</v>
      </c>
      <c r="B367" s="75" t="s">
        <v>1077</v>
      </c>
      <c r="C367" s="71" t="s">
        <v>1077</v>
      </c>
      <c r="D367" s="72" t="s">
        <v>84</v>
      </c>
      <c r="E367" s="72" t="s">
        <v>84</v>
      </c>
      <c r="F367" s="72"/>
      <c r="G367" s="72" t="s">
        <v>193</v>
      </c>
      <c r="H367" s="10">
        <v>3463</v>
      </c>
      <c r="I367" s="76">
        <v>3647</v>
      </c>
    </row>
    <row r="368" spans="1:9">
      <c r="A368" s="9" t="s">
        <v>1043</v>
      </c>
      <c r="B368" s="75" t="s">
        <v>1078</v>
      </c>
      <c r="C368" s="71" t="s">
        <v>1078</v>
      </c>
      <c r="D368" s="72" t="s">
        <v>84</v>
      </c>
      <c r="E368" s="72" t="s">
        <v>84</v>
      </c>
      <c r="F368" s="72"/>
      <c r="G368" s="72" t="s">
        <v>193</v>
      </c>
      <c r="H368" s="10">
        <v>475</v>
      </c>
      <c r="I368" s="76">
        <v>488</v>
      </c>
    </row>
    <row r="369" spans="1:9">
      <c r="A369" s="9" t="s">
        <v>1043</v>
      </c>
      <c r="B369" s="75" t="s">
        <v>1079</v>
      </c>
      <c r="C369" s="71" t="s">
        <v>1079</v>
      </c>
      <c r="D369" s="72" t="s">
        <v>84</v>
      </c>
      <c r="E369" s="72" t="s">
        <v>84</v>
      </c>
      <c r="F369" s="72"/>
      <c r="G369" s="72" t="s">
        <v>197</v>
      </c>
      <c r="H369" s="10">
        <v>511</v>
      </c>
      <c r="I369" s="76">
        <v>543</v>
      </c>
    </row>
    <row r="370" spans="1:9">
      <c r="A370" s="9" t="s">
        <v>1043</v>
      </c>
      <c r="B370" s="75" t="s">
        <v>1080</v>
      </c>
      <c r="C370" s="71" t="s">
        <v>1080</v>
      </c>
      <c r="D370" s="72" t="s">
        <v>84</v>
      </c>
      <c r="E370" s="72" t="s">
        <v>84</v>
      </c>
      <c r="F370" s="72"/>
      <c r="G370" s="72" t="s">
        <v>193</v>
      </c>
      <c r="H370" s="10">
        <v>1777</v>
      </c>
      <c r="I370" s="76">
        <v>1923</v>
      </c>
    </row>
    <row r="371" spans="1:9">
      <c r="A371" s="9" t="s">
        <v>1043</v>
      </c>
      <c r="B371" s="75" t="s">
        <v>1081</v>
      </c>
      <c r="C371" s="71" t="s">
        <v>1081</v>
      </c>
      <c r="D371" s="72" t="s">
        <v>84</v>
      </c>
      <c r="E371" s="72" t="s">
        <v>84</v>
      </c>
      <c r="F371" s="72"/>
      <c r="G371" s="72" t="s">
        <v>252</v>
      </c>
      <c r="H371" s="10">
        <v>1398</v>
      </c>
      <c r="I371" s="76">
        <v>1553</v>
      </c>
    </row>
    <row r="372" spans="1:9">
      <c r="A372" s="9" t="s">
        <v>1043</v>
      </c>
      <c r="B372" s="75" t="s">
        <v>1082</v>
      </c>
      <c r="C372" s="71" t="s">
        <v>1082</v>
      </c>
      <c r="D372" s="72" t="s">
        <v>84</v>
      </c>
      <c r="E372" s="72" t="s">
        <v>84</v>
      </c>
      <c r="F372" s="72"/>
      <c r="G372" s="72" t="s">
        <v>197</v>
      </c>
      <c r="H372" s="10">
        <v>840</v>
      </c>
      <c r="I372" s="76">
        <v>1089</v>
      </c>
    </row>
    <row r="373" spans="1:9">
      <c r="A373" s="9" t="s">
        <v>1043</v>
      </c>
      <c r="B373" s="75" t="s">
        <v>1083</v>
      </c>
      <c r="C373" s="71" t="s">
        <v>1083</v>
      </c>
      <c r="D373" s="72" t="s">
        <v>84</v>
      </c>
      <c r="E373" s="72" t="s">
        <v>84</v>
      </c>
      <c r="F373" s="72"/>
      <c r="G373" s="72" t="s">
        <v>240</v>
      </c>
      <c r="H373" s="10">
        <v>2359</v>
      </c>
      <c r="I373" s="76">
        <v>2460</v>
      </c>
    </row>
    <row r="374" spans="1:9">
      <c r="A374" s="9" t="s">
        <v>1043</v>
      </c>
      <c r="B374" s="75" t="s">
        <v>1084</v>
      </c>
      <c r="C374" s="71" t="s">
        <v>1084</v>
      </c>
      <c r="D374" s="72" t="s">
        <v>84</v>
      </c>
      <c r="E374" s="72" t="s">
        <v>84</v>
      </c>
      <c r="F374" s="72"/>
      <c r="G374" s="72" t="s">
        <v>240</v>
      </c>
      <c r="H374" s="10">
        <v>695</v>
      </c>
      <c r="I374" s="76">
        <v>695</v>
      </c>
    </row>
    <row r="375" spans="1:9">
      <c r="A375" s="9" t="s">
        <v>1043</v>
      </c>
      <c r="B375" s="75" t="s">
        <v>1085</v>
      </c>
      <c r="C375" s="71" t="s">
        <v>1085</v>
      </c>
      <c r="D375" s="72" t="s">
        <v>84</v>
      </c>
      <c r="E375" s="72" t="s">
        <v>84</v>
      </c>
      <c r="F375" s="72"/>
      <c r="G375" s="72" t="s">
        <v>145</v>
      </c>
      <c r="H375" s="10">
        <v>557</v>
      </c>
      <c r="I375" s="76">
        <v>602</v>
      </c>
    </row>
    <row r="376" spans="1:9">
      <c r="A376" s="9" t="s">
        <v>1043</v>
      </c>
      <c r="B376" s="75" t="s">
        <v>1086</v>
      </c>
      <c r="C376" s="71" t="s">
        <v>1086</v>
      </c>
      <c r="D376" s="72" t="s">
        <v>1087</v>
      </c>
      <c r="E376" s="72" t="s">
        <v>1087</v>
      </c>
      <c r="F376" s="72"/>
      <c r="G376" s="72" t="s">
        <v>240</v>
      </c>
      <c r="H376" s="10">
        <v>1306</v>
      </c>
      <c r="I376" s="76">
        <v>1306</v>
      </c>
    </row>
    <row r="377" spans="1:9">
      <c r="A377" s="9" t="s">
        <v>1043</v>
      </c>
      <c r="B377" s="75" t="s">
        <v>1088</v>
      </c>
      <c r="C377" s="71" t="s">
        <v>1088</v>
      </c>
      <c r="D377" s="72" t="s">
        <v>1087</v>
      </c>
      <c r="E377" s="72" t="s">
        <v>1087</v>
      </c>
      <c r="F377" s="72"/>
      <c r="G377" s="72" t="s">
        <v>240</v>
      </c>
      <c r="H377" s="10">
        <v>1444</v>
      </c>
      <c r="I377" s="76">
        <v>1679</v>
      </c>
    </row>
    <row r="378" spans="1:9">
      <c r="A378" s="9" t="s">
        <v>1043</v>
      </c>
      <c r="B378" s="75" t="s">
        <v>1089</v>
      </c>
      <c r="C378" s="71" t="s">
        <v>1089</v>
      </c>
      <c r="D378" s="72" t="s">
        <v>1087</v>
      </c>
      <c r="E378" s="72" t="s">
        <v>1087</v>
      </c>
      <c r="F378" s="72"/>
      <c r="G378" s="72" t="s">
        <v>240</v>
      </c>
      <c r="H378" s="10">
        <v>575</v>
      </c>
      <c r="I378" s="76">
        <v>600</v>
      </c>
    </row>
    <row r="379" spans="1:9">
      <c r="A379" s="9" t="s">
        <v>1043</v>
      </c>
      <c r="B379" s="75" t="s">
        <v>1090</v>
      </c>
      <c r="C379" s="71" t="s">
        <v>1090</v>
      </c>
      <c r="D379" s="72" t="s">
        <v>84</v>
      </c>
      <c r="E379" s="72" t="s">
        <v>84</v>
      </c>
      <c r="F379" s="72"/>
      <c r="G379" s="72" t="s">
        <v>240</v>
      </c>
      <c r="H379" s="10">
        <v>510</v>
      </c>
      <c r="I379" s="76">
        <v>793</v>
      </c>
    </row>
    <row r="380" spans="1:9">
      <c r="A380" s="9" t="s">
        <v>1043</v>
      </c>
      <c r="B380" s="75" t="s">
        <v>1091</v>
      </c>
      <c r="C380" s="71" t="s">
        <v>1091</v>
      </c>
      <c r="D380" s="72" t="s">
        <v>1087</v>
      </c>
      <c r="E380" s="72" t="s">
        <v>1092</v>
      </c>
      <c r="F380" s="72"/>
      <c r="G380" s="72" t="s">
        <v>240</v>
      </c>
      <c r="H380" s="10">
        <v>191</v>
      </c>
      <c r="I380" s="76">
        <v>194</v>
      </c>
    </row>
    <row r="381" spans="1:9">
      <c r="A381" s="9" t="s">
        <v>1043</v>
      </c>
      <c r="B381" s="75" t="s">
        <v>1093</v>
      </c>
      <c r="C381" s="71" t="s">
        <v>1093</v>
      </c>
      <c r="D381" s="72" t="s">
        <v>1094</v>
      </c>
      <c r="E381" s="72" t="s">
        <v>1095</v>
      </c>
      <c r="F381" s="72"/>
      <c r="G381" s="72" t="s">
        <v>220</v>
      </c>
      <c r="H381" s="10">
        <v>1486</v>
      </c>
      <c r="I381" s="76">
        <v>1660</v>
      </c>
    </row>
    <row r="382" spans="1:9">
      <c r="A382" s="9" t="s">
        <v>1043</v>
      </c>
      <c r="B382" s="75" t="s">
        <v>1096</v>
      </c>
      <c r="C382" s="71" t="s">
        <v>1096</v>
      </c>
      <c r="D382" s="72" t="s">
        <v>1094</v>
      </c>
      <c r="E382" s="72" t="s">
        <v>1095</v>
      </c>
      <c r="F382" s="72"/>
      <c r="G382" s="72" t="s">
        <v>220</v>
      </c>
      <c r="H382" s="10">
        <v>2810</v>
      </c>
      <c r="I382" s="76">
        <v>2854</v>
      </c>
    </row>
    <row r="383" spans="1:9">
      <c r="A383" s="9" t="s">
        <v>1043</v>
      </c>
      <c r="B383" s="75" t="s">
        <v>1097</v>
      </c>
      <c r="C383" s="71" t="s">
        <v>1097</v>
      </c>
      <c r="D383" s="72" t="s">
        <v>1094</v>
      </c>
      <c r="E383" s="72" t="s">
        <v>1094</v>
      </c>
      <c r="F383" s="72"/>
      <c r="G383" s="72" t="s">
        <v>220</v>
      </c>
      <c r="H383" s="10">
        <v>1834</v>
      </c>
      <c r="I383" s="76">
        <v>2377</v>
      </c>
    </row>
    <row r="384" spans="1:9">
      <c r="A384" s="9" t="s">
        <v>1043</v>
      </c>
      <c r="B384" s="75" t="s">
        <v>1098</v>
      </c>
      <c r="C384" s="71" t="s">
        <v>1098</v>
      </c>
      <c r="D384" s="72" t="s">
        <v>1094</v>
      </c>
      <c r="E384" s="72" t="s">
        <v>1094</v>
      </c>
      <c r="F384" s="72"/>
      <c r="G384" s="72" t="s">
        <v>220</v>
      </c>
      <c r="H384" s="10">
        <v>2142</v>
      </c>
      <c r="I384" s="76">
        <v>2219</v>
      </c>
    </row>
    <row r="385" spans="1:9">
      <c r="A385" s="9" t="s">
        <v>1043</v>
      </c>
      <c r="B385" s="75" t="s">
        <v>1099</v>
      </c>
      <c r="C385" s="71" t="s">
        <v>1099</v>
      </c>
      <c r="D385" s="72" t="s">
        <v>84</v>
      </c>
      <c r="E385" s="72" t="s">
        <v>84</v>
      </c>
      <c r="F385" s="72"/>
      <c r="G385" s="72" t="s">
        <v>145</v>
      </c>
      <c r="H385" s="10">
        <v>0</v>
      </c>
      <c r="I385" s="76">
        <v>0</v>
      </c>
    </row>
    <row r="386" spans="1:9">
      <c r="A386" s="9" t="s">
        <v>1043</v>
      </c>
      <c r="B386" s="75" t="s">
        <v>1100</v>
      </c>
      <c r="C386" s="71" t="s">
        <v>1100</v>
      </c>
      <c r="D386" s="72" t="s">
        <v>84</v>
      </c>
      <c r="E386" s="72" t="s">
        <v>84</v>
      </c>
      <c r="F386" s="72"/>
      <c r="G386" s="72" t="s">
        <v>145</v>
      </c>
      <c r="H386" s="10">
        <v>0</v>
      </c>
      <c r="I386" s="76">
        <v>0</v>
      </c>
    </row>
    <row r="387" spans="1:9">
      <c r="A387" s="9" t="s">
        <v>1043</v>
      </c>
      <c r="B387" s="75" t="s">
        <v>1101</v>
      </c>
      <c r="C387" s="71" t="s">
        <v>1101</v>
      </c>
      <c r="D387" s="72" t="s">
        <v>84</v>
      </c>
      <c r="E387" s="72" t="s">
        <v>84</v>
      </c>
      <c r="F387" s="72"/>
      <c r="G387" s="72" t="s">
        <v>145</v>
      </c>
      <c r="H387" s="10">
        <v>1946</v>
      </c>
      <c r="I387" s="76">
        <v>2017</v>
      </c>
    </row>
    <row r="388" spans="1:9">
      <c r="A388" s="9" t="s">
        <v>1043</v>
      </c>
      <c r="B388" s="75" t="s">
        <v>1102</v>
      </c>
      <c r="C388" s="71" t="s">
        <v>1102</v>
      </c>
      <c r="D388" s="72" t="s">
        <v>84</v>
      </c>
      <c r="E388" s="72" t="s">
        <v>84</v>
      </c>
      <c r="F388" s="72"/>
      <c r="G388" s="72" t="s">
        <v>145</v>
      </c>
      <c r="H388" s="10">
        <v>2010</v>
      </c>
      <c r="I388" s="76">
        <v>2312</v>
      </c>
    </row>
    <row r="389" spans="1:9">
      <c r="A389" s="9" t="s">
        <v>1043</v>
      </c>
      <c r="B389" s="75" t="s">
        <v>1103</v>
      </c>
      <c r="C389" s="71" t="s">
        <v>1103</v>
      </c>
      <c r="D389" s="72" t="s">
        <v>1087</v>
      </c>
      <c r="E389" s="72" t="s">
        <v>1104</v>
      </c>
      <c r="F389" s="72"/>
      <c r="G389" s="72" t="s">
        <v>240</v>
      </c>
      <c r="H389" s="10">
        <v>743</v>
      </c>
      <c r="I389" s="76">
        <v>777</v>
      </c>
    </row>
    <row r="390" spans="1:9">
      <c r="A390" s="9" t="s">
        <v>1043</v>
      </c>
      <c r="B390" s="75" t="s">
        <v>1105</v>
      </c>
      <c r="C390" s="71" t="s">
        <v>1105</v>
      </c>
      <c r="D390" s="72" t="s">
        <v>84</v>
      </c>
      <c r="E390" s="72" t="s">
        <v>84</v>
      </c>
      <c r="F390" s="72"/>
      <c r="G390" s="72" t="s">
        <v>145</v>
      </c>
      <c r="H390" s="10">
        <v>2333</v>
      </c>
      <c r="I390" s="76">
        <v>2547</v>
      </c>
    </row>
    <row r="391" spans="1:9">
      <c r="A391" s="9" t="s">
        <v>1043</v>
      </c>
      <c r="B391" s="75" t="s">
        <v>1106</v>
      </c>
      <c r="C391" s="71" t="s">
        <v>1106</v>
      </c>
      <c r="D391" s="72" t="s">
        <v>84</v>
      </c>
      <c r="E391" s="72" t="s">
        <v>84</v>
      </c>
      <c r="F391" s="72"/>
      <c r="G391" s="72" t="s">
        <v>145</v>
      </c>
      <c r="H391" s="10">
        <v>460</v>
      </c>
      <c r="I391" s="76">
        <v>525</v>
      </c>
    </row>
    <row r="392" spans="1:9">
      <c r="A392" s="9" t="s">
        <v>1043</v>
      </c>
      <c r="B392" s="75" t="s">
        <v>1107</v>
      </c>
      <c r="C392" s="71" t="s">
        <v>1107</v>
      </c>
      <c r="D392" s="72" t="s">
        <v>84</v>
      </c>
      <c r="E392" s="72" t="s">
        <v>84</v>
      </c>
      <c r="F392" s="72"/>
      <c r="G392" s="72" t="s">
        <v>145</v>
      </c>
      <c r="H392" s="10">
        <v>1024</v>
      </c>
      <c r="I392" s="76">
        <v>1050</v>
      </c>
    </row>
    <row r="393" spans="1:9">
      <c r="A393" s="9" t="s">
        <v>1043</v>
      </c>
      <c r="B393" s="75" t="s">
        <v>1108</v>
      </c>
      <c r="C393" s="71" t="s">
        <v>1108</v>
      </c>
      <c r="D393" s="72" t="s">
        <v>84</v>
      </c>
      <c r="E393" s="72" t="s">
        <v>84</v>
      </c>
      <c r="F393" s="72"/>
      <c r="G393" s="72" t="s">
        <v>252</v>
      </c>
      <c r="H393" s="10">
        <v>631</v>
      </c>
      <c r="I393" s="76">
        <v>672</v>
      </c>
    </row>
    <row r="394" spans="1:9">
      <c r="A394" s="9" t="s">
        <v>1043</v>
      </c>
      <c r="B394" s="75" t="s">
        <v>1109</v>
      </c>
      <c r="C394" s="71" t="s">
        <v>1109</v>
      </c>
      <c r="D394" s="72" t="s">
        <v>84</v>
      </c>
      <c r="E394" s="72" t="s">
        <v>84</v>
      </c>
      <c r="F394" s="72"/>
      <c r="G394" s="72" t="s">
        <v>141</v>
      </c>
      <c r="H394" s="10">
        <v>1346</v>
      </c>
      <c r="I394" s="76">
        <v>1383</v>
      </c>
    </row>
    <row r="395" spans="1:9">
      <c r="A395" s="9" t="s">
        <v>1043</v>
      </c>
      <c r="B395" s="75" t="s">
        <v>1110</v>
      </c>
      <c r="C395" s="71" t="s">
        <v>1110</v>
      </c>
      <c r="D395" s="72" t="s">
        <v>84</v>
      </c>
      <c r="E395" s="72" t="s">
        <v>84</v>
      </c>
      <c r="F395" s="72"/>
      <c r="G395" s="72" t="s">
        <v>141</v>
      </c>
      <c r="H395" s="10">
        <v>2227</v>
      </c>
      <c r="I395" s="76">
        <v>2606</v>
      </c>
    </row>
    <row r="396" spans="1:9">
      <c r="A396" s="9" t="s">
        <v>1043</v>
      </c>
      <c r="B396" s="75" t="s">
        <v>1111</v>
      </c>
      <c r="C396" s="71" t="s">
        <v>1111</v>
      </c>
      <c r="D396" s="72" t="s">
        <v>84</v>
      </c>
      <c r="E396" s="72" t="s">
        <v>84</v>
      </c>
      <c r="F396" s="72"/>
      <c r="G396" s="72" t="s">
        <v>145</v>
      </c>
      <c r="H396" s="10">
        <v>0</v>
      </c>
      <c r="I396" s="76">
        <v>0</v>
      </c>
    </row>
    <row r="397" spans="1:9">
      <c r="A397" s="9" t="s">
        <v>1043</v>
      </c>
      <c r="B397" s="75" t="s">
        <v>1112</v>
      </c>
      <c r="C397" s="71" t="s">
        <v>1112</v>
      </c>
      <c r="D397" s="72" t="s">
        <v>84</v>
      </c>
      <c r="E397" s="72" t="s">
        <v>84</v>
      </c>
      <c r="F397" s="72"/>
      <c r="G397" s="72" t="s">
        <v>141</v>
      </c>
      <c r="H397" s="10">
        <v>1814</v>
      </c>
      <c r="I397" s="76">
        <v>1905</v>
      </c>
    </row>
    <row r="398" spans="1:9">
      <c r="A398" s="9" t="s">
        <v>1043</v>
      </c>
      <c r="B398" s="75" t="s">
        <v>1113</v>
      </c>
      <c r="C398" s="71" t="s">
        <v>1113</v>
      </c>
      <c r="D398" s="72" t="s">
        <v>84</v>
      </c>
      <c r="E398" s="72" t="s">
        <v>84</v>
      </c>
      <c r="F398" s="72"/>
      <c r="G398" s="72" t="s">
        <v>141</v>
      </c>
      <c r="H398" s="10">
        <v>825</v>
      </c>
      <c r="I398" s="76">
        <v>860</v>
      </c>
    </row>
    <row r="399" spans="1:9">
      <c r="A399" s="9" t="s">
        <v>1043</v>
      </c>
      <c r="B399" s="75" t="s">
        <v>1114</v>
      </c>
      <c r="C399" s="71" t="s">
        <v>1114</v>
      </c>
      <c r="D399" s="72" t="s">
        <v>84</v>
      </c>
      <c r="E399" s="72" t="s">
        <v>84</v>
      </c>
      <c r="F399" s="72"/>
      <c r="G399" s="72" t="s">
        <v>141</v>
      </c>
      <c r="H399" s="10">
        <v>1162</v>
      </c>
      <c r="I399" s="76">
        <v>1343</v>
      </c>
    </row>
    <row r="400" spans="1:9">
      <c r="A400" s="9" t="s">
        <v>1043</v>
      </c>
      <c r="B400" s="75" t="s">
        <v>1115</v>
      </c>
      <c r="C400" s="71" t="s">
        <v>1115</v>
      </c>
      <c r="D400" s="72" t="s">
        <v>1116</v>
      </c>
      <c r="E400" s="72" t="s">
        <v>1117</v>
      </c>
      <c r="F400" s="72"/>
      <c r="G400" s="72" t="s">
        <v>141</v>
      </c>
      <c r="H400" s="10">
        <v>391</v>
      </c>
      <c r="I400" s="76">
        <v>401</v>
      </c>
    </row>
    <row r="401" spans="1:9">
      <c r="A401" s="9" t="s">
        <v>1043</v>
      </c>
      <c r="B401" s="75" t="s">
        <v>1118</v>
      </c>
      <c r="C401" s="71" t="s">
        <v>1118</v>
      </c>
      <c r="D401" s="72" t="s">
        <v>84</v>
      </c>
      <c r="E401" s="72" t="s">
        <v>84</v>
      </c>
      <c r="F401" s="72"/>
      <c r="G401" s="72" t="s">
        <v>181</v>
      </c>
      <c r="H401" s="10">
        <v>673</v>
      </c>
      <c r="I401" s="76">
        <v>681</v>
      </c>
    </row>
    <row r="402" spans="1:9">
      <c r="A402" s="9" t="s">
        <v>1043</v>
      </c>
      <c r="B402" s="75" t="s">
        <v>1119</v>
      </c>
      <c r="C402" s="71" t="s">
        <v>1119</v>
      </c>
      <c r="D402" s="72" t="s">
        <v>84</v>
      </c>
      <c r="E402" s="72" t="s">
        <v>84</v>
      </c>
      <c r="F402" s="72"/>
      <c r="G402" s="72" t="s">
        <v>181</v>
      </c>
      <c r="H402" s="10">
        <v>1803</v>
      </c>
      <c r="I402" s="76">
        <v>1863</v>
      </c>
    </row>
    <row r="403" spans="1:9">
      <c r="A403" s="9" t="s">
        <v>1043</v>
      </c>
      <c r="B403" s="75" t="s">
        <v>1120</v>
      </c>
      <c r="C403" s="71" t="s">
        <v>1120</v>
      </c>
      <c r="D403" s="72" t="s">
        <v>1116</v>
      </c>
      <c r="E403" s="72" t="s">
        <v>1121</v>
      </c>
      <c r="F403" s="72"/>
      <c r="G403" s="72" t="s">
        <v>91</v>
      </c>
      <c r="H403" s="10">
        <v>1880</v>
      </c>
      <c r="I403" s="76">
        <v>1880</v>
      </c>
    </row>
    <row r="404" spans="1:9">
      <c r="A404" s="9" t="s">
        <v>1043</v>
      </c>
      <c r="B404" s="75" t="s">
        <v>1122</v>
      </c>
      <c r="C404" s="71" t="s">
        <v>1122</v>
      </c>
      <c r="D404" s="72" t="s">
        <v>1116</v>
      </c>
      <c r="E404" s="72" t="s">
        <v>1123</v>
      </c>
      <c r="F404" s="72"/>
      <c r="G404" s="72" t="s">
        <v>181</v>
      </c>
      <c r="H404" s="10">
        <v>214</v>
      </c>
      <c r="I404" s="76">
        <v>723</v>
      </c>
    </row>
    <row r="405" spans="1:9">
      <c r="A405" s="9" t="s">
        <v>1043</v>
      </c>
      <c r="B405" s="75" t="s">
        <v>1124</v>
      </c>
      <c r="C405" s="71" t="s">
        <v>1124</v>
      </c>
      <c r="D405" s="72" t="s">
        <v>84</v>
      </c>
      <c r="E405" s="72" t="s">
        <v>84</v>
      </c>
      <c r="F405" s="72"/>
      <c r="G405" s="72" t="s">
        <v>91</v>
      </c>
      <c r="H405" s="10">
        <v>516</v>
      </c>
      <c r="I405" s="76">
        <v>527</v>
      </c>
    </row>
    <row r="406" spans="1:9">
      <c r="A406" s="9" t="s">
        <v>1043</v>
      </c>
      <c r="B406" s="75" t="s">
        <v>1125</v>
      </c>
      <c r="C406" s="71" t="s">
        <v>1125</v>
      </c>
      <c r="D406" s="72" t="s">
        <v>84</v>
      </c>
      <c r="E406" s="72" t="s">
        <v>84</v>
      </c>
      <c r="F406" s="72"/>
      <c r="G406" s="72" t="s">
        <v>91</v>
      </c>
      <c r="H406" s="10">
        <v>291</v>
      </c>
      <c r="I406" s="76">
        <f>291+532</f>
        <v>823</v>
      </c>
    </row>
    <row r="407" spans="1:9">
      <c r="A407" s="9" t="s">
        <v>1043</v>
      </c>
      <c r="B407" s="75" t="s">
        <v>1126</v>
      </c>
      <c r="C407" s="71" t="s">
        <v>1126</v>
      </c>
      <c r="D407" s="72" t="s">
        <v>84</v>
      </c>
      <c r="E407" s="72" t="s">
        <v>84</v>
      </c>
      <c r="F407" s="72"/>
      <c r="G407" s="72" t="s">
        <v>91</v>
      </c>
      <c r="H407" s="10">
        <v>2207</v>
      </c>
      <c r="I407" s="76">
        <f>2739-532</f>
        <v>2207</v>
      </c>
    </row>
    <row r="408" spans="1:9">
      <c r="A408" s="9" t="s">
        <v>1043</v>
      </c>
      <c r="B408" s="75" t="s">
        <v>1127</v>
      </c>
      <c r="C408" s="71" t="s">
        <v>1127</v>
      </c>
      <c r="D408" s="72" t="s">
        <v>84</v>
      </c>
      <c r="E408" s="72" t="s">
        <v>84</v>
      </c>
      <c r="F408" s="72"/>
      <c r="G408" s="72" t="s">
        <v>91</v>
      </c>
      <c r="H408" s="10">
        <v>1024</v>
      </c>
      <c r="I408" s="76">
        <v>1076</v>
      </c>
    </row>
    <row r="409" spans="1:9">
      <c r="A409" s="9" t="s">
        <v>1043</v>
      </c>
      <c r="B409" s="75" t="s">
        <v>1128</v>
      </c>
      <c r="C409" s="71" t="s">
        <v>1128</v>
      </c>
      <c r="D409" s="72" t="s">
        <v>1116</v>
      </c>
      <c r="E409" s="72" t="s">
        <v>1129</v>
      </c>
      <c r="F409" s="72"/>
      <c r="G409" s="72" t="s">
        <v>91</v>
      </c>
      <c r="H409" s="10">
        <v>761</v>
      </c>
      <c r="I409" s="76">
        <v>761</v>
      </c>
    </row>
    <row r="410" spans="1:9">
      <c r="A410" s="9" t="s">
        <v>1043</v>
      </c>
      <c r="B410" s="75" t="s">
        <v>1130</v>
      </c>
      <c r="C410" s="71" t="s">
        <v>1130</v>
      </c>
      <c r="D410" s="72" t="s">
        <v>84</v>
      </c>
      <c r="E410" s="72" t="s">
        <v>84</v>
      </c>
      <c r="F410" s="72"/>
      <c r="G410" s="72" t="s">
        <v>181</v>
      </c>
      <c r="H410" s="10">
        <v>2263</v>
      </c>
      <c r="I410" s="76">
        <v>2495</v>
      </c>
    </row>
    <row r="411" spans="1:9">
      <c r="A411" s="9" t="s">
        <v>1043</v>
      </c>
      <c r="B411" s="75" t="s">
        <v>1131</v>
      </c>
      <c r="C411" s="71" t="s">
        <v>1131</v>
      </c>
      <c r="D411" s="72" t="s">
        <v>84</v>
      </c>
      <c r="E411" s="72" t="s">
        <v>84</v>
      </c>
      <c r="F411" s="72"/>
      <c r="G411" s="72" t="s">
        <v>181</v>
      </c>
      <c r="H411" s="10">
        <v>743</v>
      </c>
      <c r="I411" s="76">
        <v>809</v>
      </c>
    </row>
    <row r="412" spans="1:9">
      <c r="A412" s="9" t="s">
        <v>1043</v>
      </c>
      <c r="B412" s="75" t="s">
        <v>1132</v>
      </c>
      <c r="C412" s="71" t="s">
        <v>1132</v>
      </c>
      <c r="D412" s="72" t="s">
        <v>84</v>
      </c>
      <c r="E412" s="72" t="s">
        <v>84</v>
      </c>
      <c r="F412" s="72"/>
      <c r="G412" s="72" t="s">
        <v>181</v>
      </c>
      <c r="H412" s="10">
        <v>1097</v>
      </c>
      <c r="I412" s="76">
        <v>1148</v>
      </c>
    </row>
    <row r="413" spans="1:9">
      <c r="A413" s="9" t="s">
        <v>1043</v>
      </c>
      <c r="B413" s="75" t="s">
        <v>1133</v>
      </c>
      <c r="C413" s="71" t="s">
        <v>1133</v>
      </c>
      <c r="D413" s="72" t="s">
        <v>84</v>
      </c>
      <c r="E413" s="72" t="s">
        <v>84</v>
      </c>
      <c r="F413" s="72"/>
      <c r="G413" s="72" t="s">
        <v>91</v>
      </c>
      <c r="H413" s="10">
        <v>481</v>
      </c>
      <c r="I413" s="76">
        <v>492</v>
      </c>
    </row>
    <row r="414" spans="1:9">
      <c r="A414" s="9" t="s">
        <v>1043</v>
      </c>
      <c r="B414" s="75" t="s">
        <v>1134</v>
      </c>
      <c r="C414" s="71" t="s">
        <v>1134</v>
      </c>
      <c r="D414" s="72" t="s">
        <v>84</v>
      </c>
      <c r="E414" s="72" t="s">
        <v>84</v>
      </c>
      <c r="F414" s="72"/>
      <c r="G414" s="72" t="s">
        <v>224</v>
      </c>
      <c r="H414" s="10">
        <v>1246</v>
      </c>
      <c r="I414" s="76">
        <v>1297</v>
      </c>
    </row>
    <row r="415" spans="1:9">
      <c r="A415" s="9" t="s">
        <v>1043</v>
      </c>
      <c r="B415" s="75" t="s">
        <v>1135</v>
      </c>
      <c r="C415" s="71" t="s">
        <v>1135</v>
      </c>
      <c r="D415" s="72" t="s">
        <v>84</v>
      </c>
      <c r="E415" s="72" t="s">
        <v>84</v>
      </c>
      <c r="F415" s="72"/>
      <c r="G415" s="72" t="s">
        <v>224</v>
      </c>
      <c r="H415" s="10">
        <v>1165</v>
      </c>
      <c r="I415" s="76">
        <v>1169</v>
      </c>
    </row>
    <row r="416" spans="1:9">
      <c r="A416" s="9" t="s">
        <v>1043</v>
      </c>
      <c r="B416" s="75" t="s">
        <v>1136</v>
      </c>
      <c r="C416" s="71" t="s">
        <v>1136</v>
      </c>
      <c r="D416" s="72" t="s">
        <v>84</v>
      </c>
      <c r="E416" s="72" t="s">
        <v>84</v>
      </c>
      <c r="F416" s="72"/>
      <c r="G416" s="72" t="s">
        <v>181</v>
      </c>
      <c r="H416" s="10">
        <v>1065</v>
      </c>
      <c r="I416" s="76">
        <v>1088</v>
      </c>
    </row>
    <row r="417" spans="1:9">
      <c r="A417" s="9" t="s">
        <v>1043</v>
      </c>
      <c r="B417" s="75" t="s">
        <v>1137</v>
      </c>
      <c r="C417" s="71" t="s">
        <v>1137</v>
      </c>
      <c r="D417" s="72" t="s">
        <v>84</v>
      </c>
      <c r="E417" s="72" t="s">
        <v>84</v>
      </c>
      <c r="F417" s="72"/>
      <c r="G417" s="72" t="s">
        <v>181</v>
      </c>
      <c r="H417" s="10">
        <v>219</v>
      </c>
      <c r="I417" s="76">
        <v>367</v>
      </c>
    </row>
    <row r="418" spans="1:9">
      <c r="A418" s="9" t="s">
        <v>1043</v>
      </c>
      <c r="B418" s="75" t="s">
        <v>1138</v>
      </c>
      <c r="C418" s="71" t="s">
        <v>1138</v>
      </c>
      <c r="D418" s="72" t="s">
        <v>84</v>
      </c>
      <c r="E418" s="72" t="s">
        <v>84</v>
      </c>
      <c r="F418" s="72"/>
      <c r="G418" s="72" t="s">
        <v>224</v>
      </c>
      <c r="H418" s="10">
        <v>13</v>
      </c>
      <c r="I418" s="76">
        <v>217</v>
      </c>
    </row>
    <row r="419" spans="1:9">
      <c r="A419" s="9" t="s">
        <v>1043</v>
      </c>
      <c r="B419" s="75" t="s">
        <v>1139</v>
      </c>
      <c r="C419" s="71" t="s">
        <v>1139</v>
      </c>
      <c r="D419" s="72" t="s">
        <v>1140</v>
      </c>
      <c r="E419" s="72" t="s">
        <v>84</v>
      </c>
      <c r="F419" s="72"/>
      <c r="G419" s="72" t="s">
        <v>224</v>
      </c>
      <c r="H419" s="10">
        <v>2552</v>
      </c>
      <c r="I419" s="76">
        <v>3062</v>
      </c>
    </row>
    <row r="420" spans="1:9">
      <c r="A420" s="9" t="s">
        <v>1043</v>
      </c>
      <c r="B420" s="75" t="s">
        <v>1141</v>
      </c>
      <c r="C420" s="71" t="s">
        <v>1141</v>
      </c>
      <c r="D420" s="72" t="s">
        <v>84</v>
      </c>
      <c r="E420" s="72" t="s">
        <v>84</v>
      </c>
      <c r="F420" s="72"/>
      <c r="G420" s="72" t="s">
        <v>224</v>
      </c>
      <c r="H420" s="10">
        <v>567</v>
      </c>
      <c r="I420" s="76">
        <v>600</v>
      </c>
    </row>
    <row r="421" spans="1:9">
      <c r="A421" s="9" t="s">
        <v>1043</v>
      </c>
      <c r="B421" s="75" t="s">
        <v>1142</v>
      </c>
      <c r="C421" s="71" t="s">
        <v>1142</v>
      </c>
      <c r="D421" s="72" t="s">
        <v>84</v>
      </c>
      <c r="E421" s="72" t="s">
        <v>84</v>
      </c>
      <c r="F421" s="72"/>
      <c r="G421" s="72" t="s">
        <v>224</v>
      </c>
      <c r="H421" s="10">
        <v>1348</v>
      </c>
      <c r="I421" s="76">
        <v>1485</v>
      </c>
    </row>
    <row r="422" spans="1:9">
      <c r="A422" s="9" t="s">
        <v>1143</v>
      </c>
      <c r="B422" s="75" t="s">
        <v>1144</v>
      </c>
      <c r="C422" s="71" t="s">
        <v>1145</v>
      </c>
      <c r="D422" s="72" t="s">
        <v>1146</v>
      </c>
      <c r="E422" s="72" t="s">
        <v>84</v>
      </c>
      <c r="F422" s="72"/>
      <c r="G422" s="72" t="s">
        <v>148</v>
      </c>
      <c r="H422" s="10">
        <v>2494</v>
      </c>
      <c r="I422" s="76">
        <v>2494</v>
      </c>
    </row>
    <row r="423" spans="1:9">
      <c r="A423" s="9" t="s">
        <v>1143</v>
      </c>
      <c r="B423" s="75" t="s">
        <v>1147</v>
      </c>
      <c r="C423" s="71" t="s">
        <v>1148</v>
      </c>
      <c r="D423" s="72" t="s">
        <v>1149</v>
      </c>
      <c r="E423" s="72" t="s">
        <v>84</v>
      </c>
      <c r="F423" s="72"/>
      <c r="G423" s="72" t="s">
        <v>232</v>
      </c>
      <c r="H423" s="10">
        <v>1453</v>
      </c>
      <c r="I423" s="76">
        <v>3269</v>
      </c>
    </row>
    <row r="424" spans="1:9">
      <c r="A424" s="9" t="s">
        <v>1143</v>
      </c>
      <c r="B424" s="75" t="s">
        <v>1150</v>
      </c>
      <c r="C424" s="71" t="s">
        <v>1151</v>
      </c>
      <c r="D424" s="72" t="s">
        <v>1149</v>
      </c>
      <c r="E424" s="72" t="s">
        <v>84</v>
      </c>
      <c r="F424" s="72"/>
      <c r="G424" s="72" t="s">
        <v>236</v>
      </c>
      <c r="H424" s="10">
        <v>131</v>
      </c>
      <c r="I424" s="76">
        <v>131</v>
      </c>
    </row>
    <row r="425" spans="1:9">
      <c r="A425" s="9" t="s">
        <v>1143</v>
      </c>
      <c r="B425" s="75" t="s">
        <v>1152</v>
      </c>
      <c r="C425" s="71" t="s">
        <v>1153</v>
      </c>
      <c r="D425" s="72" t="s">
        <v>1154</v>
      </c>
      <c r="E425" s="72" t="s">
        <v>84</v>
      </c>
      <c r="F425" s="72"/>
      <c r="G425" s="72" t="s">
        <v>236</v>
      </c>
      <c r="H425" s="10">
        <v>561</v>
      </c>
      <c r="I425" s="76">
        <v>561</v>
      </c>
    </row>
    <row r="426" spans="1:9">
      <c r="A426" s="9" t="s">
        <v>1143</v>
      </c>
      <c r="B426" s="75" t="s">
        <v>1155</v>
      </c>
      <c r="C426" s="71" t="s">
        <v>1156</v>
      </c>
      <c r="D426" s="72" t="s">
        <v>1157</v>
      </c>
      <c r="E426" s="72" t="s">
        <v>84</v>
      </c>
      <c r="F426" s="72"/>
      <c r="G426" s="72" t="s">
        <v>232</v>
      </c>
      <c r="H426" s="10">
        <v>760</v>
      </c>
      <c r="I426" s="76">
        <v>760</v>
      </c>
    </row>
    <row r="427" spans="1:9">
      <c r="A427" s="9" t="s">
        <v>1143</v>
      </c>
      <c r="B427" s="75" t="s">
        <v>1158</v>
      </c>
      <c r="C427" s="71" t="s">
        <v>1159</v>
      </c>
      <c r="D427" s="72" t="s">
        <v>1160</v>
      </c>
      <c r="E427" s="72" t="s">
        <v>1161</v>
      </c>
      <c r="F427" s="72"/>
      <c r="G427" s="72" t="s">
        <v>73</v>
      </c>
      <c r="H427" s="10">
        <v>2456</v>
      </c>
      <c r="I427" s="76">
        <v>2456</v>
      </c>
    </row>
    <row r="428" spans="1:9">
      <c r="A428" s="9" t="s">
        <v>1143</v>
      </c>
      <c r="B428" s="75" t="s">
        <v>1162</v>
      </c>
      <c r="C428" s="71" t="s">
        <v>1163</v>
      </c>
      <c r="D428" s="72" t="s">
        <v>1160</v>
      </c>
      <c r="E428" s="72" t="s">
        <v>1161</v>
      </c>
      <c r="F428" s="72"/>
      <c r="G428" s="72" t="s">
        <v>148</v>
      </c>
      <c r="H428" s="10">
        <v>327</v>
      </c>
      <c r="I428" s="76">
        <v>327</v>
      </c>
    </row>
    <row r="429" spans="1:9">
      <c r="A429" s="9" t="s">
        <v>1143</v>
      </c>
      <c r="B429" s="75" t="s">
        <v>1164</v>
      </c>
      <c r="C429" s="71" t="s">
        <v>1165</v>
      </c>
      <c r="D429" s="72" t="s">
        <v>1160</v>
      </c>
      <c r="E429" s="72" t="s">
        <v>1161</v>
      </c>
      <c r="F429" s="72"/>
      <c r="G429" s="72" t="s">
        <v>73</v>
      </c>
      <c r="H429" s="10">
        <v>1033</v>
      </c>
      <c r="I429" s="76">
        <v>1033</v>
      </c>
    </row>
    <row r="430" spans="1:9">
      <c r="A430" s="9" t="s">
        <v>1143</v>
      </c>
      <c r="B430" s="75" t="s">
        <v>1166</v>
      </c>
      <c r="C430" s="71" t="s">
        <v>1167</v>
      </c>
      <c r="D430" s="72" t="s">
        <v>1160</v>
      </c>
      <c r="E430" s="72" t="s">
        <v>1168</v>
      </c>
      <c r="F430" s="72"/>
      <c r="G430" s="72" t="s">
        <v>119</v>
      </c>
      <c r="H430" s="10">
        <v>2459</v>
      </c>
      <c r="I430" s="76">
        <v>2459</v>
      </c>
    </row>
    <row r="431" spans="1:9">
      <c r="A431" s="9" t="s">
        <v>1143</v>
      </c>
      <c r="B431" s="75" t="s">
        <v>1169</v>
      </c>
      <c r="C431" s="71" t="s">
        <v>1170</v>
      </c>
      <c r="D431" s="72" t="s">
        <v>1160</v>
      </c>
      <c r="E431" s="72" t="s">
        <v>1171</v>
      </c>
      <c r="F431" s="72"/>
      <c r="G431" s="72" t="s">
        <v>73</v>
      </c>
      <c r="H431" s="10">
        <v>398</v>
      </c>
      <c r="I431" s="76">
        <v>398</v>
      </c>
    </row>
    <row r="432" spans="1:9">
      <c r="A432" s="9" t="s">
        <v>1143</v>
      </c>
      <c r="B432" s="75" t="s">
        <v>1172</v>
      </c>
      <c r="C432" s="71" t="s">
        <v>1173</v>
      </c>
      <c r="D432" s="72" t="s">
        <v>1160</v>
      </c>
      <c r="E432" s="72" t="s">
        <v>1168</v>
      </c>
      <c r="F432" s="72"/>
      <c r="G432" s="72" t="s">
        <v>119</v>
      </c>
      <c r="H432" s="10">
        <v>2043</v>
      </c>
      <c r="I432" s="76">
        <v>2265</v>
      </c>
    </row>
    <row r="433" spans="1:9">
      <c r="A433" s="9" t="s">
        <v>1143</v>
      </c>
      <c r="B433" s="75" t="s">
        <v>1174</v>
      </c>
      <c r="C433" s="71" t="s">
        <v>1175</v>
      </c>
      <c r="D433" s="72" t="s">
        <v>1160</v>
      </c>
      <c r="E433" s="72" t="s">
        <v>1176</v>
      </c>
      <c r="F433" s="72"/>
      <c r="G433" s="72" t="s">
        <v>73</v>
      </c>
      <c r="H433" s="10">
        <v>576</v>
      </c>
      <c r="I433" s="76">
        <v>576</v>
      </c>
    </row>
    <row r="434" spans="1:9">
      <c r="A434" s="9" t="s">
        <v>1143</v>
      </c>
      <c r="B434" s="75" t="s">
        <v>1177</v>
      </c>
      <c r="C434" s="71" t="s">
        <v>1178</v>
      </c>
      <c r="D434" s="72" t="s">
        <v>1160</v>
      </c>
      <c r="E434" s="72" t="s">
        <v>1179</v>
      </c>
      <c r="F434" s="72"/>
      <c r="G434" s="72" t="s">
        <v>77</v>
      </c>
      <c r="H434" s="10">
        <v>459</v>
      </c>
      <c r="I434" s="76">
        <v>459</v>
      </c>
    </row>
    <row r="435" spans="1:9">
      <c r="A435" s="9" t="s">
        <v>1143</v>
      </c>
      <c r="B435" s="75" t="s">
        <v>1180</v>
      </c>
      <c r="C435" s="71" t="s">
        <v>1181</v>
      </c>
      <c r="D435" s="72" t="s">
        <v>1160</v>
      </c>
      <c r="E435" s="72" t="s">
        <v>1176</v>
      </c>
      <c r="F435" s="72"/>
      <c r="G435" s="72" t="s">
        <v>73</v>
      </c>
      <c r="H435" s="10">
        <v>958</v>
      </c>
      <c r="I435" s="76">
        <f>1238-285-27</f>
        <v>926</v>
      </c>
    </row>
    <row r="436" spans="1:9">
      <c r="A436" s="9" t="s">
        <v>1143</v>
      </c>
      <c r="B436" s="75" t="s">
        <v>1182</v>
      </c>
      <c r="C436" s="71" t="s">
        <v>1183</v>
      </c>
      <c r="D436" s="72" t="s">
        <v>1160</v>
      </c>
      <c r="E436" s="72" t="s">
        <v>1176</v>
      </c>
      <c r="F436" s="72"/>
      <c r="G436" s="72" t="s">
        <v>73</v>
      </c>
      <c r="H436" s="10">
        <v>651</v>
      </c>
      <c r="I436" s="76">
        <f>1308-657</f>
        <v>651</v>
      </c>
    </row>
    <row r="437" spans="1:9">
      <c r="A437" s="9" t="s">
        <v>1143</v>
      </c>
      <c r="B437" s="75" t="s">
        <v>1184</v>
      </c>
      <c r="C437" s="71" t="s">
        <v>1185</v>
      </c>
      <c r="D437" s="72" t="s">
        <v>1160</v>
      </c>
      <c r="E437" s="72" t="s">
        <v>1179</v>
      </c>
      <c r="F437" s="72"/>
      <c r="G437" s="72" t="s">
        <v>77</v>
      </c>
      <c r="H437" s="10">
        <v>634</v>
      </c>
      <c r="I437" s="76">
        <f>634+285</f>
        <v>919</v>
      </c>
    </row>
    <row r="438" spans="1:9">
      <c r="A438" s="9" t="s">
        <v>1143</v>
      </c>
      <c r="B438" s="75" t="s">
        <v>1186</v>
      </c>
      <c r="C438" s="71" t="s">
        <v>1187</v>
      </c>
      <c r="D438" s="72" t="s">
        <v>1160</v>
      </c>
      <c r="E438" s="72" t="s">
        <v>1179</v>
      </c>
      <c r="F438" s="72"/>
      <c r="G438" s="72" t="s">
        <v>77</v>
      </c>
      <c r="H438" s="10">
        <v>833</v>
      </c>
      <c r="I438" s="76">
        <v>833</v>
      </c>
    </row>
    <row r="439" spans="1:9">
      <c r="A439" s="9" t="s">
        <v>1143</v>
      </c>
      <c r="B439" s="75" t="s">
        <v>1188</v>
      </c>
      <c r="C439" s="71" t="s">
        <v>1189</v>
      </c>
      <c r="D439" s="72" t="s">
        <v>1160</v>
      </c>
      <c r="E439" s="72" t="s">
        <v>1176</v>
      </c>
      <c r="F439" s="72"/>
      <c r="G439" s="72" t="s">
        <v>73</v>
      </c>
      <c r="H439" s="10">
        <v>363</v>
      </c>
      <c r="I439" s="76">
        <v>458</v>
      </c>
    </row>
    <row r="440" spans="1:9">
      <c r="A440" s="9" t="s">
        <v>1143</v>
      </c>
      <c r="B440" s="75" t="s">
        <v>1190</v>
      </c>
      <c r="C440" s="71" t="s">
        <v>1191</v>
      </c>
      <c r="D440" s="72" t="s">
        <v>1160</v>
      </c>
      <c r="E440" s="72" t="s">
        <v>1192</v>
      </c>
      <c r="F440" s="72"/>
      <c r="G440" s="72" t="s">
        <v>79</v>
      </c>
      <c r="H440" s="10">
        <v>1023</v>
      </c>
      <c r="I440" s="76">
        <v>1023</v>
      </c>
    </row>
    <row r="441" spans="1:9">
      <c r="A441" s="9" t="s">
        <v>1143</v>
      </c>
      <c r="B441" s="75" t="s">
        <v>1193</v>
      </c>
      <c r="C441" s="71" t="s">
        <v>1194</v>
      </c>
      <c r="D441" s="72" t="s">
        <v>1160</v>
      </c>
      <c r="E441" s="72" t="s">
        <v>1195</v>
      </c>
      <c r="F441" s="72"/>
      <c r="G441" s="72" t="s">
        <v>86</v>
      </c>
      <c r="H441" s="10">
        <v>736</v>
      </c>
      <c r="I441" s="76">
        <v>736</v>
      </c>
    </row>
    <row r="442" spans="1:9">
      <c r="A442" s="9" t="s">
        <v>1143</v>
      </c>
      <c r="B442" s="75" t="s">
        <v>1196</v>
      </c>
      <c r="C442" s="71" t="s">
        <v>1197</v>
      </c>
      <c r="D442" s="72" t="s">
        <v>1160</v>
      </c>
      <c r="E442" s="72" t="s">
        <v>1192</v>
      </c>
      <c r="F442" s="72"/>
      <c r="G442" s="72" t="s">
        <v>79</v>
      </c>
      <c r="H442" s="10">
        <v>1320</v>
      </c>
      <c r="I442" s="76">
        <v>1320</v>
      </c>
    </row>
    <row r="443" spans="1:9">
      <c r="A443" s="9" t="s">
        <v>1143</v>
      </c>
      <c r="B443" s="75" t="s">
        <v>1198</v>
      </c>
      <c r="C443" s="71" t="s">
        <v>1199</v>
      </c>
      <c r="D443" s="72" t="s">
        <v>1160</v>
      </c>
      <c r="E443" s="72" t="s">
        <v>1200</v>
      </c>
      <c r="F443" s="72"/>
      <c r="G443" s="72" t="s">
        <v>73</v>
      </c>
      <c r="H443" s="10">
        <v>950</v>
      </c>
      <c r="I443" s="76">
        <v>950</v>
      </c>
    </row>
    <row r="444" spans="1:9">
      <c r="A444" s="9" t="s">
        <v>1143</v>
      </c>
      <c r="B444" s="75" t="s">
        <v>1201</v>
      </c>
      <c r="C444" s="71" t="s">
        <v>1202</v>
      </c>
      <c r="D444" s="72" t="s">
        <v>1160</v>
      </c>
      <c r="E444" s="72" t="s">
        <v>1200</v>
      </c>
      <c r="F444" s="72"/>
      <c r="G444" s="72" t="s">
        <v>73</v>
      </c>
      <c r="H444" s="10">
        <v>293</v>
      </c>
      <c r="I444" s="76">
        <v>293</v>
      </c>
    </row>
    <row r="445" spans="1:9">
      <c r="A445" s="9" t="s">
        <v>1143</v>
      </c>
      <c r="B445" s="75" t="s">
        <v>1203</v>
      </c>
      <c r="C445" s="71" t="s">
        <v>1204</v>
      </c>
      <c r="D445" s="72" t="s">
        <v>1160</v>
      </c>
      <c r="E445" s="72" t="s">
        <v>1205</v>
      </c>
      <c r="F445" s="72"/>
      <c r="G445" s="72" t="s">
        <v>77</v>
      </c>
      <c r="H445" s="10">
        <v>2431</v>
      </c>
      <c r="I445" s="76">
        <v>2431</v>
      </c>
    </row>
    <row r="446" spans="1:9">
      <c r="A446" s="9" t="s">
        <v>1143</v>
      </c>
      <c r="B446" s="75" t="s">
        <v>1206</v>
      </c>
      <c r="C446" s="71" t="s">
        <v>1207</v>
      </c>
      <c r="D446" s="72" t="s">
        <v>1160</v>
      </c>
      <c r="E446" s="72" t="s">
        <v>1205</v>
      </c>
      <c r="F446" s="72"/>
      <c r="G446" s="72" t="s">
        <v>77</v>
      </c>
      <c r="H446" s="10">
        <v>1234</v>
      </c>
      <c r="I446" s="76">
        <v>1234</v>
      </c>
    </row>
    <row r="447" spans="1:9">
      <c r="A447" s="9" t="s">
        <v>1143</v>
      </c>
      <c r="B447" s="75" t="s">
        <v>1208</v>
      </c>
      <c r="C447" s="71" t="s">
        <v>1209</v>
      </c>
      <c r="D447" s="72" t="s">
        <v>1160</v>
      </c>
      <c r="E447" s="72" t="s">
        <v>1205</v>
      </c>
      <c r="F447" s="72"/>
      <c r="G447" s="72" t="s">
        <v>77</v>
      </c>
      <c r="H447" s="10">
        <v>2229</v>
      </c>
      <c r="I447" s="76">
        <v>2229</v>
      </c>
    </row>
    <row r="448" spans="1:9">
      <c r="A448" s="9" t="s">
        <v>1143</v>
      </c>
      <c r="B448" s="75" t="s">
        <v>1210</v>
      </c>
      <c r="C448" s="71" t="s">
        <v>1211</v>
      </c>
      <c r="D448" s="72" t="s">
        <v>1160</v>
      </c>
      <c r="E448" s="72" t="s">
        <v>1212</v>
      </c>
      <c r="F448" s="72"/>
      <c r="G448" s="72" t="s">
        <v>79</v>
      </c>
      <c r="H448" s="10">
        <v>1274</v>
      </c>
      <c r="I448" s="76">
        <v>1274</v>
      </c>
    </row>
    <row r="449" spans="1:9">
      <c r="A449" s="9" t="s">
        <v>1143</v>
      </c>
      <c r="B449" s="75" t="s">
        <v>1213</v>
      </c>
      <c r="C449" s="71" t="s">
        <v>1214</v>
      </c>
      <c r="D449" s="72" t="s">
        <v>1160</v>
      </c>
      <c r="E449" s="72" t="s">
        <v>1212</v>
      </c>
      <c r="F449" s="72"/>
      <c r="G449" s="72" t="s">
        <v>79</v>
      </c>
      <c r="H449" s="10">
        <v>40</v>
      </c>
      <c r="I449" s="76">
        <v>40</v>
      </c>
    </row>
    <row r="450" spans="1:9">
      <c r="A450" s="9" t="s">
        <v>1143</v>
      </c>
      <c r="B450" s="75" t="s">
        <v>1215</v>
      </c>
      <c r="C450" s="71" t="s">
        <v>1216</v>
      </c>
      <c r="D450" s="72" t="s">
        <v>1160</v>
      </c>
      <c r="E450" s="72" t="s">
        <v>1212</v>
      </c>
      <c r="F450" s="72"/>
      <c r="G450" s="72" t="s">
        <v>79</v>
      </c>
      <c r="H450" s="10">
        <v>2810</v>
      </c>
      <c r="I450" s="76">
        <v>2810</v>
      </c>
    </row>
    <row r="451" spans="1:9">
      <c r="A451" s="9" t="s">
        <v>1143</v>
      </c>
      <c r="B451" s="75" t="s">
        <v>1217</v>
      </c>
      <c r="C451" s="71" t="s">
        <v>1218</v>
      </c>
      <c r="D451" s="72" t="s">
        <v>1160</v>
      </c>
      <c r="E451" s="72" t="s">
        <v>1212</v>
      </c>
      <c r="F451" s="72"/>
      <c r="G451" s="72" t="s">
        <v>79</v>
      </c>
      <c r="H451" s="10">
        <v>2538</v>
      </c>
      <c r="I451" s="76">
        <v>2538</v>
      </c>
    </row>
    <row r="452" spans="1:9">
      <c r="A452" s="9" t="s">
        <v>1143</v>
      </c>
      <c r="B452" s="75" t="s">
        <v>1219</v>
      </c>
      <c r="C452" s="71" t="s">
        <v>1220</v>
      </c>
      <c r="D452" s="72" t="s">
        <v>1160</v>
      </c>
      <c r="E452" s="72" t="s">
        <v>1221</v>
      </c>
      <c r="F452" s="72"/>
      <c r="G452" s="72" t="s">
        <v>77</v>
      </c>
      <c r="H452" s="10">
        <v>886</v>
      </c>
      <c r="I452" s="76">
        <f>1059+27</f>
        <v>1086</v>
      </c>
    </row>
    <row r="453" spans="1:9">
      <c r="A453" s="9" t="s">
        <v>1143</v>
      </c>
      <c r="B453" s="75" t="s">
        <v>1222</v>
      </c>
      <c r="C453" s="71" t="s">
        <v>1223</v>
      </c>
      <c r="D453" s="72" t="s">
        <v>1160</v>
      </c>
      <c r="E453" s="72" t="s">
        <v>1224</v>
      </c>
      <c r="F453" s="72"/>
      <c r="G453" s="72" t="s">
        <v>86</v>
      </c>
      <c r="H453" s="10">
        <v>1750</v>
      </c>
      <c r="I453" s="76">
        <v>1750</v>
      </c>
    </row>
    <row r="454" spans="1:9">
      <c r="A454" s="9" t="s">
        <v>1143</v>
      </c>
      <c r="B454" s="75" t="s">
        <v>1225</v>
      </c>
      <c r="C454" s="71" t="s">
        <v>1226</v>
      </c>
      <c r="D454" s="72" t="s">
        <v>1160</v>
      </c>
      <c r="E454" s="72" t="s">
        <v>1224</v>
      </c>
      <c r="F454" s="72"/>
      <c r="G454" s="72" t="s">
        <v>86</v>
      </c>
      <c r="H454" s="10">
        <v>1994</v>
      </c>
      <c r="I454" s="76">
        <v>1994</v>
      </c>
    </row>
    <row r="455" spans="1:9">
      <c r="A455" s="9" t="s">
        <v>1143</v>
      </c>
      <c r="B455" s="75" t="s">
        <v>1227</v>
      </c>
      <c r="C455" s="71" t="s">
        <v>1228</v>
      </c>
      <c r="D455" s="72" t="s">
        <v>1160</v>
      </c>
      <c r="E455" s="72" t="s">
        <v>1224</v>
      </c>
      <c r="F455" s="72"/>
      <c r="G455" s="72" t="s">
        <v>86</v>
      </c>
      <c r="H455" s="10">
        <v>2466</v>
      </c>
      <c r="I455" s="76">
        <v>2466</v>
      </c>
    </row>
    <row r="456" spans="1:9">
      <c r="A456" s="9" t="s">
        <v>1143</v>
      </c>
      <c r="B456" s="75" t="s">
        <v>1229</v>
      </c>
      <c r="C456" s="71" t="s">
        <v>1230</v>
      </c>
      <c r="D456" s="72" t="s">
        <v>1160</v>
      </c>
      <c r="E456" s="72" t="s">
        <v>1224</v>
      </c>
      <c r="F456" s="72"/>
      <c r="G456" s="72" t="s">
        <v>86</v>
      </c>
      <c r="H456" s="10">
        <v>912</v>
      </c>
      <c r="I456" s="76">
        <v>912</v>
      </c>
    </row>
    <row r="457" spans="1:9">
      <c r="A457" s="9" t="s">
        <v>1143</v>
      </c>
      <c r="B457" s="75" t="s">
        <v>1231</v>
      </c>
      <c r="C457" s="71" t="s">
        <v>1232</v>
      </c>
      <c r="D457" s="72" t="s">
        <v>1233</v>
      </c>
      <c r="E457" s="72" t="s">
        <v>84</v>
      </c>
      <c r="F457" s="72"/>
      <c r="G457" s="72" t="s">
        <v>148</v>
      </c>
      <c r="H457" s="10">
        <v>444</v>
      </c>
      <c r="I457" s="76">
        <v>444</v>
      </c>
    </row>
    <row r="458" spans="1:9">
      <c r="A458" s="9" t="s">
        <v>1143</v>
      </c>
      <c r="B458" s="75" t="s">
        <v>1234</v>
      </c>
      <c r="C458" s="71" t="s">
        <v>1235</v>
      </c>
      <c r="D458" s="72" t="s">
        <v>1236</v>
      </c>
      <c r="E458" s="72" t="s">
        <v>1237</v>
      </c>
      <c r="F458" s="72"/>
      <c r="G458" s="72" t="s">
        <v>110</v>
      </c>
      <c r="H458" s="10">
        <v>2579</v>
      </c>
      <c r="I458" s="76">
        <v>3263</v>
      </c>
    </row>
    <row r="459" spans="1:9">
      <c r="A459" s="9" t="s">
        <v>1143</v>
      </c>
      <c r="B459" s="75" t="s">
        <v>1238</v>
      </c>
      <c r="C459" s="71" t="s">
        <v>1239</v>
      </c>
      <c r="D459" s="72" t="s">
        <v>1236</v>
      </c>
      <c r="E459" s="72" t="s">
        <v>1237</v>
      </c>
      <c r="F459" s="72"/>
      <c r="G459" s="72" t="s">
        <v>110</v>
      </c>
      <c r="H459" s="10">
        <v>1672</v>
      </c>
      <c r="I459" s="76">
        <v>1672</v>
      </c>
    </row>
    <row r="460" spans="1:9">
      <c r="A460" s="9" t="s">
        <v>1143</v>
      </c>
      <c r="B460" s="75" t="s">
        <v>1240</v>
      </c>
      <c r="C460" s="71" t="s">
        <v>1241</v>
      </c>
      <c r="D460" s="72" t="s">
        <v>1236</v>
      </c>
      <c r="E460" s="72" t="s">
        <v>1237</v>
      </c>
      <c r="F460" s="72"/>
      <c r="G460" s="72" t="s">
        <v>110</v>
      </c>
      <c r="H460" s="10">
        <v>1505</v>
      </c>
      <c r="I460" s="76">
        <v>1505</v>
      </c>
    </row>
    <row r="461" spans="1:9">
      <c r="A461" s="9" t="s">
        <v>1143</v>
      </c>
      <c r="B461" s="75" t="s">
        <v>1242</v>
      </c>
      <c r="C461" s="71" t="s">
        <v>1243</v>
      </c>
      <c r="D461" s="72" t="s">
        <v>1236</v>
      </c>
      <c r="E461" s="72" t="s">
        <v>1237</v>
      </c>
      <c r="F461" s="72"/>
      <c r="G461" s="72" t="s">
        <v>110</v>
      </c>
      <c r="H461" s="10">
        <v>590</v>
      </c>
      <c r="I461" s="76">
        <v>1359</v>
      </c>
    </row>
    <row r="462" spans="1:9">
      <c r="A462" s="9" t="s">
        <v>1143</v>
      </c>
      <c r="B462" s="75" t="s">
        <v>1244</v>
      </c>
      <c r="C462" s="71" t="s">
        <v>1245</v>
      </c>
      <c r="D462" s="72" t="s">
        <v>1236</v>
      </c>
      <c r="E462" s="72" t="s">
        <v>1246</v>
      </c>
      <c r="F462" s="72"/>
      <c r="G462" s="72" t="s">
        <v>106</v>
      </c>
      <c r="H462" s="10">
        <v>2117</v>
      </c>
      <c r="I462" s="76">
        <v>2201</v>
      </c>
    </row>
    <row r="463" spans="1:9">
      <c r="A463" s="9" t="s">
        <v>1143</v>
      </c>
      <c r="B463" s="75" t="s">
        <v>1247</v>
      </c>
      <c r="C463" s="71" t="s">
        <v>1248</v>
      </c>
      <c r="D463" s="72" t="s">
        <v>1236</v>
      </c>
      <c r="E463" s="72" t="s">
        <v>1246</v>
      </c>
      <c r="F463" s="72"/>
      <c r="G463" s="72" t="s">
        <v>106</v>
      </c>
      <c r="H463" s="10">
        <v>2629</v>
      </c>
      <c r="I463" s="76">
        <v>3026</v>
      </c>
    </row>
    <row r="464" spans="1:9">
      <c r="A464" s="9" t="s">
        <v>1143</v>
      </c>
      <c r="B464" s="75" t="s">
        <v>1249</v>
      </c>
      <c r="C464" s="71" t="s">
        <v>1250</v>
      </c>
      <c r="D464" s="72" t="s">
        <v>1236</v>
      </c>
      <c r="E464" s="72" t="s">
        <v>1246</v>
      </c>
      <c r="F464" s="72"/>
      <c r="G464" s="72" t="s">
        <v>106</v>
      </c>
      <c r="H464" s="10">
        <v>484</v>
      </c>
      <c r="I464" s="76">
        <v>484</v>
      </c>
    </row>
    <row r="465" spans="1:9">
      <c r="A465" s="9" t="s">
        <v>1143</v>
      </c>
      <c r="B465" s="75" t="s">
        <v>1251</v>
      </c>
      <c r="C465" s="71" t="s">
        <v>1252</v>
      </c>
      <c r="D465" s="72" t="s">
        <v>1236</v>
      </c>
      <c r="E465" s="72" t="s">
        <v>1246</v>
      </c>
      <c r="F465" s="72"/>
      <c r="G465" s="72" t="s">
        <v>106</v>
      </c>
      <c r="H465" s="10">
        <v>3</v>
      </c>
      <c r="I465" s="76">
        <v>3</v>
      </c>
    </row>
    <row r="466" spans="1:9">
      <c r="A466" s="9" t="s">
        <v>1143</v>
      </c>
      <c r="B466" s="75" t="s">
        <v>1253</v>
      </c>
      <c r="C466" s="71" t="s">
        <v>1254</v>
      </c>
      <c r="D466" s="72" t="s">
        <v>1236</v>
      </c>
      <c r="E466" s="72" t="s">
        <v>1246</v>
      </c>
      <c r="F466" s="72"/>
      <c r="G466" s="72" t="s">
        <v>236</v>
      </c>
      <c r="H466" s="10">
        <v>1</v>
      </c>
      <c r="I466" s="76">
        <v>1</v>
      </c>
    </row>
    <row r="467" spans="1:9">
      <c r="A467" s="9" t="s">
        <v>1143</v>
      </c>
      <c r="B467" s="75" t="s">
        <v>1255</v>
      </c>
      <c r="C467" s="71" t="s">
        <v>1256</v>
      </c>
      <c r="D467" s="72" t="s">
        <v>1236</v>
      </c>
      <c r="E467" s="72" t="s">
        <v>1257</v>
      </c>
      <c r="F467" s="72"/>
      <c r="G467" s="72" t="s">
        <v>232</v>
      </c>
      <c r="H467" s="10">
        <v>2588</v>
      </c>
      <c r="I467" s="76">
        <v>2588</v>
      </c>
    </row>
    <row r="468" spans="1:9">
      <c r="A468" s="9" t="s">
        <v>1143</v>
      </c>
      <c r="B468" s="75" t="s">
        <v>1258</v>
      </c>
      <c r="C468" s="71" t="s">
        <v>1259</v>
      </c>
      <c r="D468" s="72" t="s">
        <v>1236</v>
      </c>
      <c r="E468" s="72" t="s">
        <v>1257</v>
      </c>
      <c r="F468" s="72"/>
      <c r="G468" s="72" t="s">
        <v>232</v>
      </c>
      <c r="H468" s="10">
        <v>1397</v>
      </c>
      <c r="I468" s="76">
        <v>1397</v>
      </c>
    </row>
    <row r="469" spans="1:9">
      <c r="A469" s="9" t="s">
        <v>1143</v>
      </c>
      <c r="B469" s="75" t="s">
        <v>1260</v>
      </c>
      <c r="C469" s="71" t="s">
        <v>1261</v>
      </c>
      <c r="D469" s="72" t="s">
        <v>1236</v>
      </c>
      <c r="E469" s="72" t="s">
        <v>1257</v>
      </c>
      <c r="F469" s="72"/>
      <c r="G469" s="72" t="s">
        <v>110</v>
      </c>
      <c r="H469" s="10">
        <v>630</v>
      </c>
      <c r="I469" s="76">
        <v>630</v>
      </c>
    </row>
    <row r="470" spans="1:9">
      <c r="A470" s="9" t="s">
        <v>1143</v>
      </c>
      <c r="B470" s="75" t="s">
        <v>1262</v>
      </c>
      <c r="C470" s="71" t="s">
        <v>1263</v>
      </c>
      <c r="D470" s="72" t="s">
        <v>1236</v>
      </c>
      <c r="E470" s="72" t="s">
        <v>1257</v>
      </c>
      <c r="F470" s="72"/>
      <c r="G470" s="72" t="s">
        <v>115</v>
      </c>
      <c r="H470" s="10">
        <v>688</v>
      </c>
      <c r="I470" s="76">
        <v>688</v>
      </c>
    </row>
    <row r="471" spans="1:9">
      <c r="A471" s="9" t="s">
        <v>1143</v>
      </c>
      <c r="B471" s="75" t="s">
        <v>1264</v>
      </c>
      <c r="C471" s="71" t="s">
        <v>1265</v>
      </c>
      <c r="D471" s="72" t="s">
        <v>1236</v>
      </c>
      <c r="E471" s="72" t="s">
        <v>1257</v>
      </c>
      <c r="F471" s="72"/>
      <c r="G471" s="72" t="s">
        <v>115</v>
      </c>
      <c r="H471" s="10">
        <v>2443</v>
      </c>
      <c r="I471" s="76">
        <v>2443</v>
      </c>
    </row>
    <row r="472" spans="1:9">
      <c r="A472" s="9" t="s">
        <v>1143</v>
      </c>
      <c r="B472" s="75" t="s">
        <v>1266</v>
      </c>
      <c r="C472" s="71" t="s">
        <v>1267</v>
      </c>
      <c r="D472" s="72" t="s">
        <v>1236</v>
      </c>
      <c r="E472" s="72" t="s">
        <v>1257</v>
      </c>
      <c r="F472" s="72"/>
      <c r="G472" s="72" t="s">
        <v>232</v>
      </c>
      <c r="H472" s="10">
        <v>625</v>
      </c>
      <c r="I472" s="76">
        <v>625</v>
      </c>
    </row>
    <row r="473" spans="1:9">
      <c r="A473" s="9" t="s">
        <v>1143</v>
      </c>
      <c r="B473" s="75" t="s">
        <v>1268</v>
      </c>
      <c r="C473" s="71" t="s">
        <v>1269</v>
      </c>
      <c r="D473" s="72" t="s">
        <v>1236</v>
      </c>
      <c r="E473" s="72" t="s">
        <v>1270</v>
      </c>
      <c r="F473" s="72"/>
      <c r="G473" s="72" t="s">
        <v>115</v>
      </c>
      <c r="H473" s="10">
        <v>2640</v>
      </c>
      <c r="I473" s="76">
        <v>2640</v>
      </c>
    </row>
    <row r="474" spans="1:9">
      <c r="A474" s="9" t="s">
        <v>1143</v>
      </c>
      <c r="B474" s="75" t="s">
        <v>1271</v>
      </c>
      <c r="C474" s="71" t="s">
        <v>1272</v>
      </c>
      <c r="D474" s="72" t="s">
        <v>1236</v>
      </c>
      <c r="E474" s="72" t="s">
        <v>1270</v>
      </c>
      <c r="F474" s="72"/>
      <c r="G474" s="72" t="s">
        <v>115</v>
      </c>
      <c r="H474" s="10">
        <v>1218</v>
      </c>
      <c r="I474" s="76">
        <v>1218</v>
      </c>
    </row>
    <row r="475" spans="1:9">
      <c r="A475" s="9" t="s">
        <v>1143</v>
      </c>
      <c r="B475" s="75" t="s">
        <v>1273</v>
      </c>
      <c r="C475" s="71" t="s">
        <v>1274</v>
      </c>
      <c r="D475" s="72" t="s">
        <v>1236</v>
      </c>
      <c r="E475" s="72" t="s">
        <v>1270</v>
      </c>
      <c r="F475" s="72"/>
      <c r="G475" s="72" t="s">
        <v>115</v>
      </c>
      <c r="H475" s="10">
        <v>1746</v>
      </c>
      <c r="I475" s="76">
        <v>1746</v>
      </c>
    </row>
    <row r="476" spans="1:9">
      <c r="A476" s="9" t="s">
        <v>1143</v>
      </c>
      <c r="B476" s="75" t="s">
        <v>1275</v>
      </c>
      <c r="C476" s="71" t="s">
        <v>1276</v>
      </c>
      <c r="D476" s="72" t="s">
        <v>1236</v>
      </c>
      <c r="E476" s="72" t="s">
        <v>1270</v>
      </c>
      <c r="F476" s="72"/>
      <c r="G476" s="72" t="s">
        <v>106</v>
      </c>
      <c r="H476" s="10">
        <v>970</v>
      </c>
      <c r="I476" s="76">
        <v>970</v>
      </c>
    </row>
    <row r="477" spans="1:9">
      <c r="A477" s="9" t="s">
        <v>1143</v>
      </c>
      <c r="B477" s="75" t="s">
        <v>1277</v>
      </c>
      <c r="C477" s="71" t="s">
        <v>1278</v>
      </c>
      <c r="D477" s="72" t="s">
        <v>1279</v>
      </c>
      <c r="E477" s="72" t="s">
        <v>84</v>
      </c>
      <c r="F477" s="72"/>
      <c r="G477" s="72" t="s">
        <v>236</v>
      </c>
      <c r="H477" s="10">
        <v>265</v>
      </c>
      <c r="I477" s="76">
        <v>265</v>
      </c>
    </row>
    <row r="478" spans="1:9">
      <c r="A478" s="9" t="s">
        <v>1143</v>
      </c>
      <c r="B478" s="75" t="s">
        <v>1280</v>
      </c>
      <c r="C478" s="71" t="s">
        <v>1281</v>
      </c>
      <c r="D478" s="72" t="s">
        <v>1282</v>
      </c>
      <c r="E478" s="72" t="s">
        <v>84</v>
      </c>
      <c r="F478" s="72"/>
      <c r="G478" s="72" t="s">
        <v>119</v>
      </c>
      <c r="H478" s="10">
        <v>2940</v>
      </c>
      <c r="I478" s="76">
        <v>2940</v>
      </c>
    </row>
    <row r="479" spans="1:9">
      <c r="A479" s="9" t="s">
        <v>1143</v>
      </c>
      <c r="B479" s="75" t="s">
        <v>1283</v>
      </c>
      <c r="C479" s="71" t="s">
        <v>1284</v>
      </c>
      <c r="D479" s="72" t="s">
        <v>1285</v>
      </c>
      <c r="E479" s="72" t="s">
        <v>84</v>
      </c>
      <c r="F479" s="72"/>
      <c r="G479" s="72" t="s">
        <v>148</v>
      </c>
      <c r="H479" s="10">
        <v>2027</v>
      </c>
      <c r="I479" s="76">
        <f>2027+1882</f>
        <v>3909</v>
      </c>
    </row>
    <row r="480" spans="1:9">
      <c r="A480" s="9" t="s">
        <v>1143</v>
      </c>
      <c r="B480" s="75" t="s">
        <v>1286</v>
      </c>
      <c r="C480" s="71" t="s">
        <v>1287</v>
      </c>
      <c r="D480" s="72" t="s">
        <v>1285</v>
      </c>
      <c r="E480" s="72" t="s">
        <v>84</v>
      </c>
      <c r="F480" s="72"/>
      <c r="G480" s="72" t="s">
        <v>73</v>
      </c>
      <c r="H480" s="10">
        <v>6</v>
      </c>
      <c r="I480" s="76">
        <v>6</v>
      </c>
    </row>
    <row r="481" spans="1:9">
      <c r="A481" s="9" t="s">
        <v>1143</v>
      </c>
      <c r="B481" s="75" t="s">
        <v>1288</v>
      </c>
      <c r="C481" s="71" t="s">
        <v>1289</v>
      </c>
      <c r="D481" s="72" t="s">
        <v>1290</v>
      </c>
      <c r="E481" s="72" t="s">
        <v>84</v>
      </c>
      <c r="F481" s="72"/>
      <c r="G481" s="72" t="s">
        <v>298</v>
      </c>
      <c r="H481" s="10">
        <v>621</v>
      </c>
      <c r="I481" s="76">
        <v>621</v>
      </c>
    </row>
    <row r="482" spans="1:9">
      <c r="A482" s="9" t="s">
        <v>1143</v>
      </c>
      <c r="B482" s="75" t="s">
        <v>1291</v>
      </c>
      <c r="C482" s="71" t="s">
        <v>1292</v>
      </c>
      <c r="D482" s="72" t="s">
        <v>1293</v>
      </c>
      <c r="E482" s="72" t="s">
        <v>84</v>
      </c>
      <c r="F482" s="72"/>
      <c r="G482" s="72" t="s">
        <v>298</v>
      </c>
      <c r="H482" s="10">
        <v>240</v>
      </c>
      <c r="I482" s="76">
        <v>240</v>
      </c>
    </row>
    <row r="483" spans="1:9">
      <c r="A483" s="9" t="s">
        <v>1143</v>
      </c>
      <c r="B483" s="75" t="s">
        <v>1294</v>
      </c>
      <c r="C483" s="71" t="s">
        <v>1295</v>
      </c>
      <c r="D483" s="72" t="s">
        <v>1296</v>
      </c>
      <c r="E483" s="72" t="s">
        <v>84</v>
      </c>
      <c r="F483" s="72"/>
      <c r="G483" s="72" t="s">
        <v>106</v>
      </c>
      <c r="H483" s="10">
        <v>200</v>
      </c>
      <c r="I483" s="76">
        <v>200</v>
      </c>
    </row>
    <row r="484" spans="1:9">
      <c r="A484" s="9" t="s">
        <v>1143</v>
      </c>
      <c r="B484" s="75" t="s">
        <v>1297</v>
      </c>
      <c r="C484" s="71" t="s">
        <v>1298</v>
      </c>
      <c r="D484" s="72" t="s">
        <v>1299</v>
      </c>
      <c r="E484" s="72" t="s">
        <v>84</v>
      </c>
      <c r="F484" s="72"/>
      <c r="G484" s="72" t="s">
        <v>106</v>
      </c>
      <c r="H484" s="10">
        <v>1284</v>
      </c>
      <c r="I484" s="76">
        <v>1284</v>
      </c>
    </row>
    <row r="485" spans="1:9">
      <c r="A485" s="9" t="s">
        <v>1143</v>
      </c>
      <c r="B485" s="75" t="s">
        <v>1300</v>
      </c>
      <c r="C485" s="71" t="s">
        <v>1301</v>
      </c>
      <c r="D485" s="72" t="s">
        <v>1302</v>
      </c>
      <c r="E485" s="72" t="s">
        <v>84</v>
      </c>
      <c r="F485" s="72"/>
      <c r="G485" s="72" t="s">
        <v>236</v>
      </c>
      <c r="H485" s="10">
        <v>820</v>
      </c>
      <c r="I485" s="76">
        <v>820</v>
      </c>
    </row>
    <row r="486" spans="1:9">
      <c r="A486" s="9" t="s">
        <v>1143</v>
      </c>
      <c r="B486" s="75" t="s">
        <v>1303</v>
      </c>
      <c r="C486" s="71" t="s">
        <v>1304</v>
      </c>
      <c r="D486" s="72" t="s">
        <v>1305</v>
      </c>
      <c r="E486" s="72" t="s">
        <v>84</v>
      </c>
      <c r="F486" s="72"/>
      <c r="G486" s="72" t="s">
        <v>298</v>
      </c>
      <c r="H486" s="10">
        <v>264</v>
      </c>
      <c r="I486" s="76">
        <v>264</v>
      </c>
    </row>
    <row r="487" spans="1:9">
      <c r="A487" s="9" t="s">
        <v>1143</v>
      </c>
      <c r="B487" s="75" t="s">
        <v>1306</v>
      </c>
      <c r="C487" s="71" t="s">
        <v>1307</v>
      </c>
      <c r="D487" s="72" t="s">
        <v>1308</v>
      </c>
      <c r="E487" s="72" t="s">
        <v>84</v>
      </c>
      <c r="F487" s="72"/>
      <c r="G487" s="72" t="s">
        <v>236</v>
      </c>
      <c r="H487" s="10">
        <v>118</v>
      </c>
      <c r="I487" s="76">
        <v>118</v>
      </c>
    </row>
    <row r="488" spans="1:9">
      <c r="A488" s="9" t="s">
        <v>1143</v>
      </c>
      <c r="B488" s="75" t="s">
        <v>1309</v>
      </c>
      <c r="C488" s="71" t="s">
        <v>1310</v>
      </c>
      <c r="D488" s="72" t="s">
        <v>1311</v>
      </c>
      <c r="E488" s="72" t="s">
        <v>84</v>
      </c>
      <c r="F488" s="72"/>
      <c r="G488" s="72" t="s">
        <v>298</v>
      </c>
      <c r="H488" s="10">
        <v>583</v>
      </c>
      <c r="I488" s="76">
        <v>583</v>
      </c>
    </row>
    <row r="489" spans="1:9">
      <c r="A489" s="9" t="s">
        <v>1143</v>
      </c>
      <c r="B489" s="75" t="s">
        <v>1312</v>
      </c>
      <c r="C489" s="71" t="s">
        <v>1313</v>
      </c>
      <c r="D489" s="72" t="s">
        <v>1314</v>
      </c>
      <c r="E489" s="72" t="s">
        <v>84</v>
      </c>
      <c r="F489" s="72"/>
      <c r="G489" s="72" t="s">
        <v>148</v>
      </c>
      <c r="H489" s="10">
        <v>1407</v>
      </c>
      <c r="I489" s="76">
        <v>1407</v>
      </c>
    </row>
    <row r="490" spans="1:9">
      <c r="A490" s="9" t="s">
        <v>1143</v>
      </c>
      <c r="B490" s="75" t="s">
        <v>1315</v>
      </c>
      <c r="C490" s="71" t="s">
        <v>1316</v>
      </c>
      <c r="D490" s="72" t="s">
        <v>1314</v>
      </c>
      <c r="E490" s="72" t="s">
        <v>84</v>
      </c>
      <c r="F490" s="72"/>
      <c r="G490" s="72" t="s">
        <v>148</v>
      </c>
      <c r="H490" s="10">
        <v>182</v>
      </c>
      <c r="I490" s="76">
        <v>182</v>
      </c>
    </row>
    <row r="491" spans="1:9">
      <c r="A491" s="9" t="s">
        <v>1143</v>
      </c>
      <c r="B491" s="75" t="s">
        <v>1317</v>
      </c>
      <c r="C491" s="71" t="s">
        <v>1318</v>
      </c>
      <c r="D491" s="72" t="s">
        <v>1314</v>
      </c>
      <c r="E491" s="72" t="s">
        <v>84</v>
      </c>
      <c r="F491" s="72"/>
      <c r="G491" s="72" t="s">
        <v>148</v>
      </c>
      <c r="H491" s="10">
        <v>214</v>
      </c>
      <c r="I491" s="76">
        <v>214</v>
      </c>
    </row>
    <row r="492" spans="1:9">
      <c r="A492" s="9" t="s">
        <v>1143</v>
      </c>
      <c r="B492" s="75" t="s">
        <v>1319</v>
      </c>
      <c r="C492" s="71" t="s">
        <v>1320</v>
      </c>
      <c r="D492" s="72" t="s">
        <v>1321</v>
      </c>
      <c r="E492" s="72" t="s">
        <v>84</v>
      </c>
      <c r="F492" s="72"/>
      <c r="G492" s="72" t="s">
        <v>298</v>
      </c>
      <c r="H492" s="10">
        <v>624</v>
      </c>
      <c r="I492" s="76">
        <v>624</v>
      </c>
    </row>
    <row r="493" spans="1:9">
      <c r="A493" s="9" t="s">
        <v>1143</v>
      </c>
      <c r="B493" s="75" t="s">
        <v>1322</v>
      </c>
      <c r="C493" s="71" t="s">
        <v>1323</v>
      </c>
      <c r="D493" s="72" t="s">
        <v>1324</v>
      </c>
      <c r="E493" s="72" t="s">
        <v>84</v>
      </c>
      <c r="F493" s="72"/>
      <c r="G493" s="72" t="s">
        <v>148</v>
      </c>
      <c r="H493" s="10">
        <v>397</v>
      </c>
      <c r="I493" s="76">
        <v>397</v>
      </c>
    </row>
    <row r="494" spans="1:9">
      <c r="A494" s="9" t="s">
        <v>1143</v>
      </c>
      <c r="B494" s="75" t="s">
        <v>1325</v>
      </c>
      <c r="C494" s="71" t="s">
        <v>1326</v>
      </c>
      <c r="D494" s="72" t="s">
        <v>1327</v>
      </c>
      <c r="E494" s="72" t="s">
        <v>84</v>
      </c>
      <c r="F494" s="72"/>
      <c r="G494" s="72" t="s">
        <v>298</v>
      </c>
      <c r="H494" s="10">
        <v>228</v>
      </c>
      <c r="I494" s="76">
        <v>228</v>
      </c>
    </row>
    <row r="495" spans="1:9">
      <c r="A495" s="9" t="s">
        <v>1143</v>
      </c>
      <c r="B495" s="75" t="s">
        <v>1328</v>
      </c>
      <c r="C495" s="71" t="s">
        <v>1329</v>
      </c>
      <c r="D495" s="72" t="s">
        <v>1330</v>
      </c>
      <c r="E495" s="72" t="s">
        <v>84</v>
      </c>
      <c r="F495" s="72"/>
      <c r="G495" s="72" t="s">
        <v>236</v>
      </c>
      <c r="H495" s="10">
        <v>389</v>
      </c>
      <c r="I495" s="76">
        <v>389</v>
      </c>
    </row>
    <row r="496" spans="1:9">
      <c r="A496" s="9" t="s">
        <v>1143</v>
      </c>
      <c r="B496" s="75" t="s">
        <v>1331</v>
      </c>
      <c r="C496" s="71" t="s">
        <v>1332</v>
      </c>
      <c r="D496" s="72" t="s">
        <v>1333</v>
      </c>
      <c r="E496" s="72" t="s">
        <v>84</v>
      </c>
      <c r="F496" s="72"/>
      <c r="G496" s="72" t="s">
        <v>236</v>
      </c>
      <c r="H496" s="10">
        <v>481</v>
      </c>
      <c r="I496" s="76">
        <v>481</v>
      </c>
    </row>
    <row r="497" spans="1:9">
      <c r="A497" s="9" t="s">
        <v>1143</v>
      </c>
      <c r="B497" s="75" t="s">
        <v>1334</v>
      </c>
      <c r="C497" s="71" t="s">
        <v>1335</v>
      </c>
      <c r="D497" s="72" t="s">
        <v>1336</v>
      </c>
      <c r="E497" s="72" t="s">
        <v>84</v>
      </c>
      <c r="F497" s="72"/>
      <c r="G497" s="72" t="s">
        <v>148</v>
      </c>
      <c r="H497" s="10">
        <v>553</v>
      </c>
      <c r="I497" s="76">
        <v>553</v>
      </c>
    </row>
    <row r="498" spans="1:9">
      <c r="A498" s="9" t="s">
        <v>1143</v>
      </c>
      <c r="B498" s="75" t="s">
        <v>1337</v>
      </c>
      <c r="C498" s="71" t="s">
        <v>1338</v>
      </c>
      <c r="D498" s="72" t="s">
        <v>1339</v>
      </c>
      <c r="E498" s="72" t="s">
        <v>84</v>
      </c>
      <c r="F498" s="72"/>
      <c r="G498" s="72" t="s">
        <v>236</v>
      </c>
      <c r="H498" s="10">
        <v>30</v>
      </c>
      <c r="I498" s="76">
        <v>30</v>
      </c>
    </row>
    <row r="499" spans="1:9">
      <c r="A499" s="9" t="s">
        <v>1143</v>
      </c>
      <c r="B499" s="75" t="s">
        <v>1340</v>
      </c>
      <c r="C499" s="71" t="s">
        <v>1341</v>
      </c>
      <c r="D499" s="72" t="s">
        <v>1342</v>
      </c>
      <c r="E499" s="72" t="s">
        <v>84</v>
      </c>
      <c r="F499" s="72"/>
      <c r="G499" s="72" t="s">
        <v>298</v>
      </c>
      <c r="H499" s="10">
        <v>223</v>
      </c>
      <c r="I499" s="76">
        <v>223</v>
      </c>
    </row>
    <row r="500" spans="1:9">
      <c r="A500" s="9" t="s">
        <v>1143</v>
      </c>
      <c r="B500" s="75" t="s">
        <v>1343</v>
      </c>
      <c r="C500" s="71" t="s">
        <v>1344</v>
      </c>
      <c r="D500" s="72" t="s">
        <v>1345</v>
      </c>
      <c r="E500" s="72" t="s">
        <v>84</v>
      </c>
      <c r="F500" s="72"/>
      <c r="G500" s="72" t="s">
        <v>236</v>
      </c>
      <c r="H500" s="10">
        <v>49</v>
      </c>
      <c r="I500" s="76">
        <v>49</v>
      </c>
    </row>
    <row r="501" spans="1:9">
      <c r="A501" s="9" t="s">
        <v>1143</v>
      </c>
      <c r="B501" s="75" t="s">
        <v>1346</v>
      </c>
      <c r="C501" s="71" t="s">
        <v>1347</v>
      </c>
      <c r="D501" s="72" t="s">
        <v>1348</v>
      </c>
      <c r="E501" s="72" t="s">
        <v>84</v>
      </c>
      <c r="F501" s="72"/>
      <c r="G501" s="72" t="s">
        <v>236</v>
      </c>
      <c r="H501" s="10">
        <v>205</v>
      </c>
      <c r="I501" s="76">
        <v>205</v>
      </c>
    </row>
    <row r="502" spans="1:9">
      <c r="A502" s="9" t="s">
        <v>1143</v>
      </c>
      <c r="B502" s="75" t="s">
        <v>1349</v>
      </c>
      <c r="C502" s="71" t="s">
        <v>1350</v>
      </c>
      <c r="D502" s="72" t="s">
        <v>1351</v>
      </c>
      <c r="E502" s="72" t="s">
        <v>84</v>
      </c>
      <c r="F502" s="72"/>
      <c r="G502" s="72" t="s">
        <v>298</v>
      </c>
      <c r="H502" s="10">
        <v>1822</v>
      </c>
      <c r="I502" s="76">
        <v>1822</v>
      </c>
    </row>
    <row r="503" spans="1:9">
      <c r="A503" s="9" t="s">
        <v>1143</v>
      </c>
      <c r="B503" s="75" t="s">
        <v>1352</v>
      </c>
      <c r="C503" s="71" t="s">
        <v>1353</v>
      </c>
      <c r="D503" s="72" t="s">
        <v>1354</v>
      </c>
      <c r="E503" s="72" t="s">
        <v>84</v>
      </c>
      <c r="F503" s="72"/>
      <c r="G503" s="72" t="s">
        <v>298</v>
      </c>
      <c r="H503" s="10">
        <v>270</v>
      </c>
      <c r="I503" s="76">
        <v>270</v>
      </c>
    </row>
    <row r="504" spans="1:9">
      <c r="A504" s="9" t="s">
        <v>1143</v>
      </c>
      <c r="B504" s="75" t="s">
        <v>1355</v>
      </c>
      <c r="C504" s="71" t="s">
        <v>1356</v>
      </c>
      <c r="D504" s="72" t="s">
        <v>1357</v>
      </c>
      <c r="E504" s="72" t="s">
        <v>84</v>
      </c>
      <c r="F504" s="72"/>
      <c r="G504" s="72" t="s">
        <v>298</v>
      </c>
      <c r="H504" s="10">
        <v>280</v>
      </c>
      <c r="I504" s="76">
        <v>280</v>
      </c>
    </row>
    <row r="505" spans="1:9">
      <c r="A505" s="9" t="s">
        <v>1143</v>
      </c>
      <c r="B505" s="75" t="s">
        <v>1358</v>
      </c>
      <c r="C505" s="71" t="s">
        <v>1359</v>
      </c>
      <c r="D505" s="72" t="s">
        <v>1360</v>
      </c>
      <c r="E505" s="72" t="s">
        <v>84</v>
      </c>
      <c r="F505" s="72"/>
      <c r="G505" s="72" t="s">
        <v>236</v>
      </c>
      <c r="H505" s="10">
        <v>1110</v>
      </c>
      <c r="I505" s="76">
        <v>1110</v>
      </c>
    </row>
    <row r="506" spans="1:9">
      <c r="A506" s="9" t="s">
        <v>1143</v>
      </c>
      <c r="B506" s="75" t="s">
        <v>1361</v>
      </c>
      <c r="C506" s="71" t="s">
        <v>1362</v>
      </c>
      <c r="D506" s="72" t="s">
        <v>1363</v>
      </c>
      <c r="E506" s="72" t="s">
        <v>84</v>
      </c>
      <c r="F506" s="72"/>
      <c r="G506" s="72" t="s">
        <v>236</v>
      </c>
      <c r="H506" s="10">
        <v>378</v>
      </c>
      <c r="I506" s="76">
        <v>1769</v>
      </c>
    </row>
    <row r="507" spans="1:9">
      <c r="A507" s="9" t="s">
        <v>1143</v>
      </c>
      <c r="B507" s="75" t="s">
        <v>1364</v>
      </c>
      <c r="C507" s="71" t="s">
        <v>1365</v>
      </c>
      <c r="D507" s="72" t="s">
        <v>1366</v>
      </c>
      <c r="E507" s="72" t="s">
        <v>84</v>
      </c>
      <c r="F507" s="72"/>
      <c r="G507" s="72" t="s">
        <v>148</v>
      </c>
      <c r="H507" s="10">
        <v>100</v>
      </c>
      <c r="I507" s="76">
        <v>100</v>
      </c>
    </row>
    <row r="508" spans="1:9">
      <c r="A508" s="9" t="s">
        <v>1143</v>
      </c>
      <c r="B508" s="75" t="s">
        <v>1367</v>
      </c>
      <c r="C508" s="71" t="s">
        <v>1368</v>
      </c>
      <c r="D508" s="72" t="s">
        <v>1369</v>
      </c>
      <c r="E508" s="72" t="s">
        <v>84</v>
      </c>
      <c r="F508" s="72"/>
      <c r="G508" s="72" t="s">
        <v>236</v>
      </c>
      <c r="H508" s="10">
        <v>245</v>
      </c>
      <c r="I508" s="76">
        <v>245</v>
      </c>
    </row>
    <row r="509" spans="1:9">
      <c r="A509" s="9" t="s">
        <v>1143</v>
      </c>
      <c r="B509" s="75" t="s">
        <v>1370</v>
      </c>
      <c r="C509" s="71" t="s">
        <v>1371</v>
      </c>
      <c r="D509" s="72" t="s">
        <v>1372</v>
      </c>
      <c r="E509" s="72" t="s">
        <v>84</v>
      </c>
      <c r="F509" s="72"/>
      <c r="G509" s="72" t="s">
        <v>119</v>
      </c>
      <c r="H509" s="10">
        <v>537</v>
      </c>
      <c r="I509" s="76">
        <v>537</v>
      </c>
    </row>
    <row r="510" spans="1:9">
      <c r="A510" s="9" t="s">
        <v>1143</v>
      </c>
      <c r="B510" s="75" t="s">
        <v>1373</v>
      </c>
      <c r="C510" s="71" t="s">
        <v>1374</v>
      </c>
      <c r="D510" s="72" t="s">
        <v>1375</v>
      </c>
      <c r="E510" s="72" t="s">
        <v>84</v>
      </c>
      <c r="F510" s="72"/>
      <c r="G510" s="72" t="s">
        <v>148</v>
      </c>
      <c r="H510" s="10">
        <v>152</v>
      </c>
      <c r="I510" s="76">
        <v>152</v>
      </c>
    </row>
    <row r="511" spans="1:9">
      <c r="A511" s="9" t="s">
        <v>1143</v>
      </c>
      <c r="B511" s="75" t="s">
        <v>1376</v>
      </c>
      <c r="C511" s="71" t="s">
        <v>1377</v>
      </c>
      <c r="D511" s="72" t="s">
        <v>1378</v>
      </c>
      <c r="E511" s="72" t="s">
        <v>84</v>
      </c>
      <c r="F511" s="72"/>
      <c r="G511" s="72" t="s">
        <v>236</v>
      </c>
      <c r="H511" s="10">
        <v>199</v>
      </c>
      <c r="I511" s="76">
        <v>199</v>
      </c>
    </row>
    <row r="512" spans="1:9">
      <c r="A512" s="9" t="s">
        <v>1143</v>
      </c>
      <c r="B512" s="75" t="s">
        <v>1379</v>
      </c>
      <c r="C512" s="71" t="s">
        <v>1380</v>
      </c>
      <c r="D512" s="72" t="s">
        <v>1381</v>
      </c>
      <c r="E512" s="72" t="s">
        <v>84</v>
      </c>
      <c r="F512" s="72"/>
      <c r="G512" s="72" t="s">
        <v>298</v>
      </c>
      <c r="H512" s="10">
        <v>406</v>
      </c>
      <c r="I512" s="76">
        <v>406</v>
      </c>
    </row>
    <row r="513" spans="1:9">
      <c r="A513" s="9" t="s">
        <v>1143</v>
      </c>
      <c r="B513" s="75" t="s">
        <v>1382</v>
      </c>
      <c r="C513" s="71" t="s">
        <v>1383</v>
      </c>
      <c r="D513" s="72" t="s">
        <v>1384</v>
      </c>
      <c r="E513" s="72" t="s">
        <v>84</v>
      </c>
      <c r="F513" s="72"/>
      <c r="G513" s="72" t="s">
        <v>236</v>
      </c>
      <c r="H513" s="10">
        <v>72</v>
      </c>
      <c r="I513" s="76">
        <v>72</v>
      </c>
    </row>
    <row r="514" spans="1:9">
      <c r="A514" s="9" t="s">
        <v>1143</v>
      </c>
      <c r="B514" s="75" t="s">
        <v>1385</v>
      </c>
      <c r="C514" s="71" t="s">
        <v>1386</v>
      </c>
      <c r="D514" s="72" t="s">
        <v>1387</v>
      </c>
      <c r="E514" s="72" t="s">
        <v>84</v>
      </c>
      <c r="F514" s="72"/>
      <c r="G514" s="72" t="s">
        <v>148</v>
      </c>
      <c r="H514" s="10">
        <v>140</v>
      </c>
      <c r="I514" s="76">
        <v>140</v>
      </c>
    </row>
    <row r="515" spans="1:9">
      <c r="A515" s="9" t="s">
        <v>1143</v>
      </c>
      <c r="B515" s="75" t="s">
        <v>1388</v>
      </c>
      <c r="C515" s="71" t="s">
        <v>1389</v>
      </c>
      <c r="D515" s="72" t="s">
        <v>1390</v>
      </c>
      <c r="E515" s="72" t="s">
        <v>84</v>
      </c>
      <c r="F515" s="72"/>
      <c r="G515" s="72" t="s">
        <v>298</v>
      </c>
      <c r="H515" s="10">
        <v>266</v>
      </c>
      <c r="I515" s="76">
        <v>266</v>
      </c>
    </row>
    <row r="516" spans="1:9">
      <c r="A516" s="9" t="s">
        <v>1143</v>
      </c>
      <c r="B516" s="75" t="s">
        <v>1391</v>
      </c>
      <c r="C516" s="71" t="s">
        <v>1392</v>
      </c>
      <c r="D516" s="72" t="s">
        <v>1393</v>
      </c>
      <c r="E516" s="72" t="s">
        <v>84</v>
      </c>
      <c r="F516" s="72"/>
      <c r="G516" s="72" t="s">
        <v>232</v>
      </c>
      <c r="H516" s="10">
        <v>287</v>
      </c>
      <c r="I516" s="76">
        <v>287</v>
      </c>
    </row>
    <row r="517" spans="1:9">
      <c r="A517" s="9" t="s">
        <v>1143</v>
      </c>
      <c r="B517" s="75" t="s">
        <v>1394</v>
      </c>
      <c r="C517" s="71" t="s">
        <v>1395</v>
      </c>
      <c r="D517" s="72" t="s">
        <v>1396</v>
      </c>
      <c r="E517" s="72" t="s">
        <v>84</v>
      </c>
      <c r="F517" s="72"/>
      <c r="G517" s="72" t="s">
        <v>298</v>
      </c>
      <c r="H517" s="10">
        <v>8</v>
      </c>
      <c r="I517" s="76">
        <v>8</v>
      </c>
    </row>
    <row r="518" spans="1:9">
      <c r="A518" s="9" t="s">
        <v>1143</v>
      </c>
      <c r="B518" s="75" t="s">
        <v>1397</v>
      </c>
      <c r="C518" s="71" t="s">
        <v>1398</v>
      </c>
      <c r="D518" s="72" t="s">
        <v>1399</v>
      </c>
      <c r="E518" s="72" t="s">
        <v>84</v>
      </c>
      <c r="F518" s="72"/>
      <c r="G518" s="72" t="s">
        <v>298</v>
      </c>
      <c r="H518" s="10">
        <v>338</v>
      </c>
      <c r="I518" s="76">
        <v>338</v>
      </c>
    </row>
    <row r="519" spans="1:9">
      <c r="A519" s="9" t="s">
        <v>1143</v>
      </c>
      <c r="B519" s="75" t="s">
        <v>1400</v>
      </c>
      <c r="C519" s="71" t="s">
        <v>1401</v>
      </c>
      <c r="D519" s="72" t="s">
        <v>1402</v>
      </c>
      <c r="E519" s="72" t="s">
        <v>84</v>
      </c>
      <c r="F519" s="72"/>
      <c r="G519" s="72" t="s">
        <v>298</v>
      </c>
      <c r="H519" s="10">
        <v>368</v>
      </c>
      <c r="I519" s="76">
        <v>368</v>
      </c>
    </row>
    <row r="520" spans="1:9">
      <c r="A520" s="9" t="s">
        <v>1143</v>
      </c>
      <c r="B520" s="75" t="s">
        <v>1403</v>
      </c>
      <c r="C520" s="71" t="s">
        <v>1404</v>
      </c>
      <c r="D520" s="72" t="s">
        <v>1405</v>
      </c>
      <c r="E520" s="72" t="s">
        <v>84</v>
      </c>
      <c r="F520" s="72"/>
      <c r="G520" s="72" t="s">
        <v>298</v>
      </c>
      <c r="H520" s="10">
        <v>293</v>
      </c>
      <c r="I520" s="76">
        <v>293</v>
      </c>
    </row>
    <row r="521" spans="1:9">
      <c r="A521" s="9" t="s">
        <v>1143</v>
      </c>
      <c r="B521" s="75" t="s">
        <v>1406</v>
      </c>
      <c r="C521" s="71" t="s">
        <v>1407</v>
      </c>
      <c r="D521" s="72" t="s">
        <v>1408</v>
      </c>
      <c r="E521" s="72" t="s">
        <v>84</v>
      </c>
      <c r="F521" s="72"/>
      <c r="G521" s="72" t="s">
        <v>298</v>
      </c>
      <c r="H521" s="10">
        <v>405</v>
      </c>
      <c r="I521" s="76">
        <v>405</v>
      </c>
    </row>
    <row r="522" spans="1:9">
      <c r="A522" s="9" t="s">
        <v>1143</v>
      </c>
      <c r="B522" s="75" t="s">
        <v>1409</v>
      </c>
      <c r="C522" s="71" t="s">
        <v>1410</v>
      </c>
      <c r="D522" s="72" t="s">
        <v>1411</v>
      </c>
      <c r="E522" s="72" t="s">
        <v>84</v>
      </c>
      <c r="F522" s="72"/>
      <c r="G522" s="72" t="s">
        <v>148</v>
      </c>
      <c r="H522" s="10">
        <v>243</v>
      </c>
      <c r="I522" s="76">
        <v>243</v>
      </c>
    </row>
    <row r="523" spans="1:9">
      <c r="A523" s="9" t="s">
        <v>1143</v>
      </c>
      <c r="B523" s="75" t="s">
        <v>1412</v>
      </c>
      <c r="C523" s="71" t="s">
        <v>1413</v>
      </c>
      <c r="D523" s="72" t="s">
        <v>1414</v>
      </c>
      <c r="E523" s="72" t="s">
        <v>84</v>
      </c>
      <c r="F523" s="72"/>
      <c r="G523" s="72" t="s">
        <v>148</v>
      </c>
      <c r="H523" s="10">
        <v>312</v>
      </c>
      <c r="I523" s="76">
        <v>312</v>
      </c>
    </row>
    <row r="524" spans="1:9">
      <c r="A524" s="9" t="s">
        <v>1143</v>
      </c>
      <c r="B524" s="75" t="s">
        <v>1415</v>
      </c>
      <c r="C524" s="71" t="s">
        <v>1416</v>
      </c>
      <c r="D524" s="72" t="s">
        <v>1417</v>
      </c>
      <c r="E524" s="72" t="s">
        <v>84</v>
      </c>
      <c r="F524" s="72"/>
      <c r="G524" s="72" t="s">
        <v>298</v>
      </c>
      <c r="H524" s="10">
        <v>235</v>
      </c>
      <c r="I524" s="76">
        <v>235</v>
      </c>
    </row>
    <row r="525" spans="1:9">
      <c r="A525" s="9" t="s">
        <v>1143</v>
      </c>
      <c r="B525" s="75" t="s">
        <v>1418</v>
      </c>
      <c r="C525" s="71" t="s">
        <v>1419</v>
      </c>
      <c r="D525" s="72" t="s">
        <v>1420</v>
      </c>
      <c r="E525" s="72" t="s">
        <v>84</v>
      </c>
      <c r="F525" s="72"/>
      <c r="G525" s="72" t="s">
        <v>148</v>
      </c>
      <c r="H525" s="10">
        <v>722</v>
      </c>
      <c r="I525" s="76">
        <v>722</v>
      </c>
    </row>
    <row r="526" spans="1:9">
      <c r="A526" s="9" t="s">
        <v>1143</v>
      </c>
      <c r="B526" s="75" t="s">
        <v>1421</v>
      </c>
      <c r="C526" s="71" t="s">
        <v>1422</v>
      </c>
      <c r="D526" s="72" t="s">
        <v>1423</v>
      </c>
      <c r="E526" s="72" t="s">
        <v>84</v>
      </c>
      <c r="F526" s="72"/>
      <c r="G526" s="72" t="s">
        <v>236</v>
      </c>
      <c r="H526" s="10">
        <v>182</v>
      </c>
      <c r="I526" s="76">
        <v>182</v>
      </c>
    </row>
    <row r="527" spans="1:9">
      <c r="A527" s="9" t="s">
        <v>1143</v>
      </c>
      <c r="B527" s="75" t="s">
        <v>1424</v>
      </c>
      <c r="C527" s="71" t="s">
        <v>1425</v>
      </c>
      <c r="D527" s="72" t="s">
        <v>1426</v>
      </c>
      <c r="E527" s="72" t="s">
        <v>84</v>
      </c>
      <c r="F527" s="72"/>
      <c r="G527" s="72" t="s">
        <v>236</v>
      </c>
      <c r="H527" s="10">
        <v>348</v>
      </c>
      <c r="I527" s="76">
        <v>348</v>
      </c>
    </row>
    <row r="528" spans="1:9">
      <c r="A528" s="9" t="s">
        <v>1143</v>
      </c>
      <c r="B528" s="75" t="s">
        <v>1427</v>
      </c>
      <c r="C528" s="71" t="s">
        <v>1428</v>
      </c>
      <c r="D528" s="72" t="s">
        <v>1429</v>
      </c>
      <c r="E528" s="72" t="s">
        <v>84</v>
      </c>
      <c r="F528" s="72"/>
      <c r="G528" s="72" t="s">
        <v>298</v>
      </c>
      <c r="H528" s="10">
        <v>177</v>
      </c>
      <c r="I528" s="76">
        <v>177</v>
      </c>
    </row>
    <row r="529" spans="1:9">
      <c r="A529" s="9" t="s">
        <v>1143</v>
      </c>
      <c r="B529" s="75" t="s">
        <v>1430</v>
      </c>
      <c r="C529" s="71" t="s">
        <v>1431</v>
      </c>
      <c r="D529" s="72" t="s">
        <v>1432</v>
      </c>
      <c r="E529" s="72" t="s">
        <v>84</v>
      </c>
      <c r="F529" s="72"/>
      <c r="G529" s="72" t="s">
        <v>298</v>
      </c>
      <c r="H529" s="10">
        <v>461</v>
      </c>
      <c r="I529" s="76">
        <v>461</v>
      </c>
    </row>
    <row r="530" spans="1:9">
      <c r="A530" s="9" t="s">
        <v>1143</v>
      </c>
      <c r="B530" s="75" t="s">
        <v>1433</v>
      </c>
      <c r="C530" s="71" t="s">
        <v>1434</v>
      </c>
      <c r="D530" s="72" t="s">
        <v>1435</v>
      </c>
      <c r="E530" s="72" t="s">
        <v>84</v>
      </c>
      <c r="F530" s="72"/>
      <c r="G530" s="72" t="s">
        <v>236</v>
      </c>
      <c r="H530" s="10">
        <v>291</v>
      </c>
      <c r="I530" s="76">
        <v>291</v>
      </c>
    </row>
    <row r="531" spans="1:9">
      <c r="A531" s="9" t="s">
        <v>1143</v>
      </c>
      <c r="B531" s="75" t="s">
        <v>1436</v>
      </c>
      <c r="C531" s="71" t="s">
        <v>1437</v>
      </c>
      <c r="D531" s="72" t="s">
        <v>1438</v>
      </c>
      <c r="E531" s="72" t="s">
        <v>84</v>
      </c>
      <c r="F531" s="72"/>
      <c r="G531" s="72" t="s">
        <v>236</v>
      </c>
      <c r="H531" s="10">
        <v>1836</v>
      </c>
      <c r="I531" s="76">
        <v>1836</v>
      </c>
    </row>
    <row r="532" spans="1:9">
      <c r="A532" s="9" t="s">
        <v>1143</v>
      </c>
      <c r="B532" s="75" t="s">
        <v>1439</v>
      </c>
      <c r="C532" s="71" t="s">
        <v>1440</v>
      </c>
      <c r="D532" s="72" t="s">
        <v>1441</v>
      </c>
      <c r="E532" s="72" t="s">
        <v>84</v>
      </c>
      <c r="F532" s="72"/>
      <c r="G532" s="72" t="s">
        <v>298</v>
      </c>
      <c r="H532" s="10">
        <v>475</v>
      </c>
      <c r="I532" s="76">
        <v>475</v>
      </c>
    </row>
    <row r="533" spans="1:9">
      <c r="A533" s="9" t="s">
        <v>1143</v>
      </c>
      <c r="B533" s="75" t="s">
        <v>1442</v>
      </c>
      <c r="C533" s="71" t="s">
        <v>1443</v>
      </c>
      <c r="D533" s="72" t="s">
        <v>1444</v>
      </c>
      <c r="E533" s="72" t="s">
        <v>84</v>
      </c>
      <c r="F533" s="72"/>
      <c r="G533" s="72" t="s">
        <v>236</v>
      </c>
      <c r="H533" s="10">
        <v>330</v>
      </c>
      <c r="I533" s="76">
        <v>330</v>
      </c>
    </row>
    <row r="534" spans="1:9">
      <c r="A534" s="9" t="s">
        <v>1143</v>
      </c>
      <c r="B534" s="75" t="s">
        <v>1445</v>
      </c>
      <c r="C534" s="71" t="s">
        <v>1446</v>
      </c>
      <c r="D534" s="72" t="s">
        <v>1447</v>
      </c>
      <c r="E534" s="72" t="s">
        <v>84</v>
      </c>
      <c r="F534" s="72"/>
      <c r="G534" s="72" t="s">
        <v>298</v>
      </c>
      <c r="H534" s="10">
        <v>153</v>
      </c>
      <c r="I534" s="76">
        <v>153</v>
      </c>
    </row>
    <row r="535" spans="1:9">
      <c r="A535" s="9" t="s">
        <v>1143</v>
      </c>
      <c r="B535" s="75" t="s">
        <v>1448</v>
      </c>
      <c r="C535" s="71" t="s">
        <v>1449</v>
      </c>
      <c r="D535" s="72" t="s">
        <v>1450</v>
      </c>
      <c r="E535" s="72" t="s">
        <v>84</v>
      </c>
      <c r="F535" s="72"/>
      <c r="G535" s="72" t="s">
        <v>298</v>
      </c>
      <c r="H535" s="10">
        <v>460</v>
      </c>
      <c r="I535" s="76">
        <v>460</v>
      </c>
    </row>
    <row r="536" spans="1:9">
      <c r="A536" s="9" t="s">
        <v>1143</v>
      </c>
      <c r="B536" s="75" t="s">
        <v>1451</v>
      </c>
      <c r="C536" s="71" t="s">
        <v>1452</v>
      </c>
      <c r="D536" s="72" t="s">
        <v>1453</v>
      </c>
      <c r="E536" s="72" t="s">
        <v>84</v>
      </c>
      <c r="F536" s="72"/>
      <c r="G536" s="72" t="s">
        <v>217</v>
      </c>
      <c r="H536" s="10">
        <v>875</v>
      </c>
      <c r="I536" s="76">
        <v>875</v>
      </c>
    </row>
    <row r="537" spans="1:9">
      <c r="A537" s="9" t="s">
        <v>1143</v>
      </c>
      <c r="B537" s="75" t="s">
        <v>1454</v>
      </c>
      <c r="C537" s="71" t="s">
        <v>1455</v>
      </c>
      <c r="D537" s="72" t="s">
        <v>1456</v>
      </c>
      <c r="E537" s="72" t="s">
        <v>84</v>
      </c>
      <c r="F537" s="72"/>
      <c r="G537" s="72" t="s">
        <v>232</v>
      </c>
      <c r="H537" s="10">
        <v>351</v>
      </c>
      <c r="I537" s="76">
        <v>351</v>
      </c>
    </row>
    <row r="538" spans="1:9">
      <c r="A538" s="9" t="s">
        <v>1143</v>
      </c>
      <c r="B538" s="75" t="s">
        <v>1457</v>
      </c>
      <c r="C538" s="71" t="s">
        <v>1458</v>
      </c>
      <c r="D538" s="72" t="s">
        <v>1459</v>
      </c>
      <c r="E538" s="72" t="s">
        <v>84</v>
      </c>
      <c r="F538" s="72"/>
      <c r="G538" s="72" t="s">
        <v>232</v>
      </c>
      <c r="H538" s="10">
        <v>205</v>
      </c>
      <c r="I538" s="76">
        <v>205</v>
      </c>
    </row>
    <row r="539" spans="1:9">
      <c r="A539" s="9" t="s">
        <v>1143</v>
      </c>
      <c r="B539" s="75" t="s">
        <v>1460</v>
      </c>
      <c r="C539" s="71" t="s">
        <v>1461</v>
      </c>
      <c r="D539" s="72" t="s">
        <v>1462</v>
      </c>
      <c r="E539" s="72" t="s">
        <v>84</v>
      </c>
      <c r="F539" s="72"/>
      <c r="G539" s="72" t="s">
        <v>217</v>
      </c>
      <c r="H539" s="10">
        <v>116</v>
      </c>
      <c r="I539" s="76">
        <v>116</v>
      </c>
    </row>
    <row r="540" spans="1:9">
      <c r="A540" s="9" t="s">
        <v>1143</v>
      </c>
      <c r="B540" s="75" t="s">
        <v>1463</v>
      </c>
      <c r="C540" s="71" t="s">
        <v>1464</v>
      </c>
      <c r="D540" s="72" t="s">
        <v>1465</v>
      </c>
      <c r="E540" s="72" t="s">
        <v>84</v>
      </c>
      <c r="F540" s="72"/>
      <c r="G540" s="72" t="s">
        <v>232</v>
      </c>
      <c r="H540" s="10">
        <v>380</v>
      </c>
      <c r="I540" s="76">
        <v>380</v>
      </c>
    </row>
    <row r="541" spans="1:9">
      <c r="A541" s="9" t="s">
        <v>1143</v>
      </c>
      <c r="B541" s="75" t="s">
        <v>1466</v>
      </c>
      <c r="C541" s="71" t="s">
        <v>1467</v>
      </c>
      <c r="D541" s="72" t="s">
        <v>1468</v>
      </c>
      <c r="E541" s="72" t="s">
        <v>84</v>
      </c>
      <c r="F541" s="72"/>
      <c r="G541" s="72" t="s">
        <v>232</v>
      </c>
      <c r="H541" s="10">
        <v>497</v>
      </c>
      <c r="I541" s="76">
        <v>497</v>
      </c>
    </row>
    <row r="542" spans="1:9">
      <c r="A542" s="9" t="s">
        <v>1143</v>
      </c>
      <c r="B542" s="75" t="s">
        <v>1469</v>
      </c>
      <c r="C542" s="71" t="s">
        <v>1470</v>
      </c>
      <c r="D542" s="72" t="s">
        <v>1471</v>
      </c>
      <c r="E542" s="72" t="s">
        <v>84</v>
      </c>
      <c r="F542" s="72"/>
      <c r="G542" s="72" t="s">
        <v>217</v>
      </c>
      <c r="H542" s="10">
        <v>778</v>
      </c>
      <c r="I542" s="76">
        <v>778</v>
      </c>
    </row>
    <row r="543" spans="1:9">
      <c r="A543" s="9" t="s">
        <v>1143</v>
      </c>
      <c r="B543" s="75" t="s">
        <v>1472</v>
      </c>
      <c r="C543" s="71" t="s">
        <v>1473</v>
      </c>
      <c r="D543" s="72" t="s">
        <v>1474</v>
      </c>
      <c r="E543" s="72" t="s">
        <v>84</v>
      </c>
      <c r="F543" s="72"/>
      <c r="G543" s="72" t="s">
        <v>232</v>
      </c>
      <c r="H543" s="10">
        <v>252</v>
      </c>
      <c r="I543" s="76">
        <v>252</v>
      </c>
    </row>
    <row r="544" spans="1:9">
      <c r="A544" s="9" t="s">
        <v>1143</v>
      </c>
      <c r="B544" s="75" t="s">
        <v>1475</v>
      </c>
      <c r="C544" s="71" t="s">
        <v>1476</v>
      </c>
      <c r="D544" s="72" t="s">
        <v>1477</v>
      </c>
      <c r="E544" s="72" t="s">
        <v>84</v>
      </c>
      <c r="F544" s="72"/>
      <c r="G544" s="72" t="s">
        <v>232</v>
      </c>
      <c r="H544" s="10">
        <v>111</v>
      </c>
      <c r="I544" s="76">
        <v>111</v>
      </c>
    </row>
    <row r="545" spans="1:9">
      <c r="A545" s="9" t="s">
        <v>1143</v>
      </c>
      <c r="B545" s="75" t="s">
        <v>1478</v>
      </c>
      <c r="C545" s="71" t="s">
        <v>1479</v>
      </c>
      <c r="D545" s="72" t="s">
        <v>1480</v>
      </c>
      <c r="E545" s="72" t="s">
        <v>84</v>
      </c>
      <c r="F545" s="72"/>
      <c r="G545" s="72" t="s">
        <v>232</v>
      </c>
      <c r="H545" s="10">
        <v>106</v>
      </c>
      <c r="I545" s="76">
        <v>106</v>
      </c>
    </row>
    <row r="546" spans="1:9">
      <c r="A546" s="9" t="s">
        <v>1143</v>
      </c>
      <c r="B546" s="75" t="s">
        <v>1481</v>
      </c>
      <c r="C546" s="71" t="s">
        <v>1482</v>
      </c>
      <c r="D546" s="72" t="s">
        <v>1483</v>
      </c>
      <c r="E546" s="72" t="s">
        <v>84</v>
      </c>
      <c r="F546" s="72"/>
      <c r="G546" s="72" t="s">
        <v>217</v>
      </c>
      <c r="H546" s="10">
        <v>305</v>
      </c>
      <c r="I546" s="76">
        <v>305</v>
      </c>
    </row>
    <row r="547" spans="1:9">
      <c r="A547" s="9" t="s">
        <v>1143</v>
      </c>
      <c r="B547" s="75" t="s">
        <v>1484</v>
      </c>
      <c r="C547" s="71" t="s">
        <v>1485</v>
      </c>
      <c r="D547" s="72" t="s">
        <v>1486</v>
      </c>
      <c r="E547" s="72" t="s">
        <v>84</v>
      </c>
      <c r="F547" s="72"/>
      <c r="G547" s="72" t="s">
        <v>217</v>
      </c>
      <c r="H547" s="10">
        <v>419</v>
      </c>
      <c r="I547" s="76">
        <v>419</v>
      </c>
    </row>
    <row r="548" spans="1:9">
      <c r="A548" s="9" t="s">
        <v>1143</v>
      </c>
      <c r="B548" s="75" t="s">
        <v>1487</v>
      </c>
      <c r="C548" s="71" t="s">
        <v>1488</v>
      </c>
      <c r="D548" s="72" t="s">
        <v>1489</v>
      </c>
      <c r="E548" s="72" t="s">
        <v>84</v>
      </c>
      <c r="F548" s="72"/>
      <c r="G548" s="72" t="s">
        <v>209</v>
      </c>
      <c r="H548" s="10">
        <v>628</v>
      </c>
      <c r="I548" s="76">
        <v>628</v>
      </c>
    </row>
    <row r="549" spans="1:9">
      <c r="A549" s="9" t="s">
        <v>1143</v>
      </c>
      <c r="B549" s="75" t="s">
        <v>1490</v>
      </c>
      <c r="C549" s="71" t="s">
        <v>1491</v>
      </c>
      <c r="D549" s="72" t="s">
        <v>1492</v>
      </c>
      <c r="E549" s="72" t="s">
        <v>84</v>
      </c>
      <c r="F549" s="72"/>
      <c r="G549" s="72" t="s">
        <v>209</v>
      </c>
      <c r="H549" s="10">
        <v>1001</v>
      </c>
      <c r="I549" s="76">
        <v>1001</v>
      </c>
    </row>
    <row r="550" spans="1:9">
      <c r="A550" s="9" t="s">
        <v>1143</v>
      </c>
      <c r="B550" s="75" t="s">
        <v>1493</v>
      </c>
      <c r="C550" s="71" t="s">
        <v>1494</v>
      </c>
      <c r="D550" s="72" t="s">
        <v>1495</v>
      </c>
      <c r="E550" s="72" t="s">
        <v>1496</v>
      </c>
      <c r="F550" s="72"/>
      <c r="G550" s="72" t="s">
        <v>217</v>
      </c>
      <c r="H550" s="10">
        <v>2194</v>
      </c>
      <c r="I550" s="76">
        <v>2194</v>
      </c>
    </row>
    <row r="551" spans="1:9">
      <c r="A551" s="9" t="s">
        <v>1143</v>
      </c>
      <c r="B551" s="75" t="s">
        <v>1497</v>
      </c>
      <c r="C551" s="71" t="s">
        <v>1498</v>
      </c>
      <c r="D551" s="72" t="s">
        <v>1495</v>
      </c>
      <c r="E551" s="72" t="s">
        <v>1499</v>
      </c>
      <c r="F551" s="72"/>
      <c r="G551" s="72" t="s">
        <v>217</v>
      </c>
      <c r="H551" s="10">
        <v>1826</v>
      </c>
      <c r="I551" s="76">
        <v>1826</v>
      </c>
    </row>
    <row r="552" spans="1:9">
      <c r="A552" s="9" t="s">
        <v>1143</v>
      </c>
      <c r="B552" s="75" t="s">
        <v>1500</v>
      </c>
      <c r="C552" s="71" t="s">
        <v>1501</v>
      </c>
      <c r="D552" s="72" t="s">
        <v>1495</v>
      </c>
      <c r="E552" s="72" t="s">
        <v>1502</v>
      </c>
      <c r="F552" s="72"/>
      <c r="G552" s="72" t="s">
        <v>217</v>
      </c>
      <c r="H552" s="10">
        <v>1526</v>
      </c>
      <c r="I552" s="76">
        <v>1526</v>
      </c>
    </row>
    <row r="553" spans="1:9">
      <c r="A553" s="9" t="s">
        <v>1143</v>
      </c>
      <c r="B553" s="75" t="s">
        <v>1503</v>
      </c>
      <c r="C553" s="71" t="s">
        <v>1504</v>
      </c>
      <c r="D553" s="72" t="s">
        <v>1495</v>
      </c>
      <c r="E553" s="72" t="s">
        <v>1502</v>
      </c>
      <c r="F553" s="72"/>
      <c r="G553" s="72" t="s">
        <v>217</v>
      </c>
      <c r="H553" s="10">
        <v>955</v>
      </c>
      <c r="I553" s="76">
        <v>955</v>
      </c>
    </row>
    <row r="554" spans="1:9">
      <c r="A554" s="9" t="s">
        <v>1143</v>
      </c>
      <c r="B554" s="75" t="s">
        <v>1505</v>
      </c>
      <c r="C554" s="71" t="s">
        <v>1506</v>
      </c>
      <c r="D554" s="72" t="s">
        <v>1495</v>
      </c>
      <c r="E554" s="72" t="s">
        <v>1507</v>
      </c>
      <c r="F554" s="72"/>
      <c r="G554" s="72" t="s">
        <v>209</v>
      </c>
      <c r="H554" s="10">
        <v>2233</v>
      </c>
      <c r="I554" s="76">
        <v>2233</v>
      </c>
    </row>
    <row r="555" spans="1:9">
      <c r="A555" s="9" t="s">
        <v>1143</v>
      </c>
      <c r="B555" s="75" t="s">
        <v>1508</v>
      </c>
      <c r="C555" s="71" t="s">
        <v>1509</v>
      </c>
      <c r="D555" s="72" t="s">
        <v>1495</v>
      </c>
      <c r="E555" s="72" t="s">
        <v>1510</v>
      </c>
      <c r="F555" s="72"/>
      <c r="G555" s="72" t="s">
        <v>209</v>
      </c>
      <c r="H555" s="10">
        <v>1328</v>
      </c>
      <c r="I555" s="76">
        <v>1328</v>
      </c>
    </row>
    <row r="556" spans="1:9">
      <c r="A556" s="9" t="s">
        <v>1143</v>
      </c>
      <c r="B556" s="77" t="s">
        <v>1511</v>
      </c>
      <c r="C556" s="78" t="s">
        <v>1512</v>
      </c>
      <c r="D556" s="79" t="s">
        <v>1513</v>
      </c>
      <c r="E556" s="79" t="s">
        <v>84</v>
      </c>
      <c r="F556" s="79"/>
      <c r="G556" s="79" t="s">
        <v>209</v>
      </c>
      <c r="H556" s="80">
        <v>2375</v>
      </c>
      <c r="I556" s="81">
        <v>2375</v>
      </c>
    </row>
    <row r="557" spans="1:9">
      <c r="A557" s="9" t="s">
        <v>1143</v>
      </c>
      <c r="B557" s="77" t="s">
        <v>1514</v>
      </c>
      <c r="C557" s="78"/>
      <c r="D557" s="79"/>
      <c r="E557" s="79"/>
      <c r="F557" s="79"/>
      <c r="G557" s="79" t="s">
        <v>73</v>
      </c>
      <c r="H557" s="80">
        <v>0</v>
      </c>
      <c r="I557" s="80">
        <v>0</v>
      </c>
    </row>
    <row r="558" spans="1:9">
      <c r="A558" s="9" t="s">
        <v>1143</v>
      </c>
      <c r="B558" s="77" t="s">
        <v>1515</v>
      </c>
      <c r="C558" s="78"/>
      <c r="D558" s="79"/>
      <c r="E558" s="79"/>
      <c r="F558" s="79"/>
      <c r="G558" s="79" t="s">
        <v>148</v>
      </c>
      <c r="H558" s="80">
        <v>0</v>
      </c>
      <c r="I558" s="80">
        <v>0</v>
      </c>
    </row>
    <row r="559" spans="1:9">
      <c r="A559" s="9" t="s">
        <v>1143</v>
      </c>
      <c r="B559" s="77" t="s">
        <v>1516</v>
      </c>
      <c r="C559" s="78"/>
      <c r="D559" s="79"/>
      <c r="E559" s="79"/>
      <c r="F559" s="79"/>
      <c r="G559" s="79" t="s">
        <v>236</v>
      </c>
      <c r="H559" s="80">
        <v>0</v>
      </c>
      <c r="I559" s="80">
        <v>0</v>
      </c>
    </row>
  </sheetData>
  <autoFilter ref="A19:I559" xr:uid="{00000000-0001-0000-0100-000000000000}">
    <sortState xmlns:xlrd2="http://schemas.microsoft.com/office/spreadsheetml/2017/richdata2" ref="A20:I123">
      <sortCondition ref="B19:B559"/>
    </sortState>
  </autoFilter>
  <mergeCells count="3">
    <mergeCell ref="B4:F6"/>
    <mergeCell ref="M10:P10"/>
    <mergeCell ref="B8:F8"/>
  </mergeCells>
  <phoneticPr fontId="5" type="noConversion"/>
  <conditionalFormatting sqref="B10:M10">
    <cfRule type="cellIs" dxfId="4" priority="5" stopIfTrue="1" operator="equal">
      <formula>"none"</formula>
    </cfRule>
  </conditionalFormatting>
  <conditionalFormatting sqref="M14:M91 O14:O91">
    <cfRule type="cellIs" dxfId="3" priority="1" stopIfTrue="1" operator="equal">
      <formula>0</formula>
    </cfRule>
  </conditionalFormatting>
  <conditionalFormatting sqref="N14:N91 P14:P91">
    <cfRule type="cellIs" dxfId="2" priority="2" stopIfTrue="1" operator="equal">
      <formula>-1</formula>
    </cfRule>
    <cfRule type="cellIs" dxfId="1" priority="3" stopIfTrue="1" operator="notBetween">
      <formula>-0.2049</formula>
      <formula>0.2049</formula>
    </cfRule>
    <cfRule type="cellIs" dxfId="0"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2.xml><?xml version="1.0" encoding="utf-8"?>
<ct:contentTypeSchema xmlns:ct="http://schemas.microsoft.com/office/2006/metadata/contentType" xmlns:ma="http://schemas.microsoft.com/office/2006/metadata/properties/metaAttributes" ct:_="" ma:_="" ma:contentTypeName="2.3 WCP GIS Boundary Data Proforma" ma:contentTypeID="0x010100E7BD6A8A66F7CB4BBA2B02F0531791BE0026A9A75CCCA16F4693F1FE45F71519DE95001129C9784934644486D77D8B33F650B9" ma:contentTypeVersion="7" ma:contentTypeDescription="" ma:contentTypeScope="" ma:versionID="1c8eb7b276a028e92764d784cfc77d15">
  <xsd:schema xmlns:xsd="http://www.w3.org/2001/XMLSchema" xmlns:xs="http://www.w3.org/2001/XMLSchema" xmlns:p="http://schemas.microsoft.com/office/2006/metadata/properties" xmlns:ns1="http://schemas.microsoft.com/sharepoint/v3" xmlns:ns2="07a766d4-cf60-4260-9f49-242aaa07e1bd" xmlns:ns3="d23c6157-5623-4293-b83e-785d6ba7de2d" xmlns:ns4="1f272bf2-fd36-4716-9477-cea3863d394e" targetNamespace="http://schemas.microsoft.com/office/2006/metadata/properties" ma:root="true" ma:fieldsID="2b2a2b333d910732835bd4a93c35c8bf" ns1:_="" ns2:_="" ns3:_="" ns4:_="">
    <xsd:import namespace="http://schemas.microsoft.com/sharepoint/v3"/>
    <xsd:import namespace="07a766d4-cf60-4260-9f49-242aaa07e1bd"/>
    <xsd:import namespace="d23c6157-5623-4293-b83e-785d6ba7de2d"/>
    <xsd:import namespace="1f272bf2-fd36-4716-9477-cea3863d394e"/>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1f272bf2-fd36-4716-9477-cea3863d394e" elementFormDefault="qualified">
    <xsd:import namespace="http://schemas.microsoft.com/office/2006/documentManagement/types"/>
    <xsd:import namespace="http://schemas.microsoft.com/office/infopath/2007/PartnerControls"/>
    <xsd:element name="lcf76f155ced4ddcb4097134ff3c332f" ma:index="23"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4.xml><?xml version="1.0" encoding="utf-8"?>
<?mso-contentType ?>
<SharedContentType xmlns="Microsoft.SharePoint.Taxonomy.ContentTypeSync" SourceId="383954fa-2a65-4d57-99ac-c02654c3af93" ContentTypeId="0x010100E7BD6A8A66F7CB4BBA2B02F0531791BE" PreviousValue="false"/>
</file>

<file path=customXml/item5.xml><?xml version="1.0" encoding="utf-8"?>
<LongProperties xmlns="http://schemas.microsoft.com/office/2006/metadata/longProperties"/>
</file>

<file path=customXml/item6.xml><?xml version="1.0" encoding="utf-8"?>
<p:properties xmlns:p="http://schemas.microsoft.com/office/2006/metadata/properties" xmlns:xsi="http://www.w3.org/2001/XMLSchema-instance" xmlns:pc="http://schemas.microsoft.com/office/infopath/2007/PartnerControls">
  <documentManagement>
    <TaxCatchAll xmlns="07a766d4-cf60-4260-9f49-242aaa07e1bd">
      <Value>219</Value>
    </TaxCatchAll>
    <lcf76f155ced4ddcb4097134ff3c332f xmlns="1f272bf2-fd36-4716-9477-cea3863d394e" xsi:nil="true"/>
    <Review_x0020_Document_x0020_Type xmlns="d23c6157-5623-4293-b83e-785d6ba7de2d" xsi:nil="true"/>
    <AuthorityType xmlns="07a766d4-cf60-4260-9f49-242aaa07e1bd">County Council</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Oxfordshire</TermName>
          <TermId xmlns="http://schemas.microsoft.com/office/infopath/2007/PartnerControls">c7b09568-7471-4085-adc3-8249083ea562</TermId>
        </TermInfo>
      </Terms>
    </d08e702f979e48d3863205ea645082c2>
  </documentManagement>
</p:properties>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4D5B34-D0D1-4CA1-AE7A-23D0FDFC5C83}"/>
</file>

<file path=customXml/itemProps2.xml><?xml version="1.0" encoding="utf-8"?>
<ds:datastoreItem xmlns:ds="http://schemas.openxmlformats.org/officeDocument/2006/customXml" ds:itemID="{E45C09E9-B526-4FB0-8F0E-59C97317388B}"/>
</file>

<file path=customXml/itemProps3.xml><?xml version="1.0" encoding="utf-8"?>
<ds:datastoreItem xmlns:ds="http://schemas.openxmlformats.org/officeDocument/2006/customXml" ds:itemID="{E9DBD406-3042-4413-9D72-02F4ED8F5E7B}"/>
</file>

<file path=customXml/itemProps4.xml><?xml version="1.0" encoding="utf-8"?>
<ds:datastoreItem xmlns:ds="http://schemas.openxmlformats.org/officeDocument/2006/customXml" ds:itemID="{BBDB8094-8EB9-4F95-9C8E-2C362B5E1B24}"/>
</file>

<file path=customXml/itemProps5.xml><?xml version="1.0" encoding="utf-8"?>
<ds:datastoreItem xmlns:ds="http://schemas.openxmlformats.org/officeDocument/2006/customXml" ds:itemID="{77BAC0C3-7CB7-4C3D-8C63-B3C372721FBD}"/>
</file>

<file path=customXml/itemProps6.xml><?xml version="1.0" encoding="utf-8"?>
<ds:datastoreItem xmlns:ds="http://schemas.openxmlformats.org/officeDocument/2006/customXml" ds:itemID="{255B7FDA-1106-4372-997E-8FE17782560C}"/>
</file>

<file path=customXml/itemProps7.xml><?xml version="1.0" encoding="utf-8"?>
<ds:datastoreItem xmlns:ds="http://schemas.openxmlformats.org/officeDocument/2006/customXml" ds:itemID="{4C1DE274-EFF0-4630-B066-493C6358DED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
  <cp:revision/>
  <dcterms:created xsi:type="dcterms:W3CDTF">2002-01-23T12:13:56Z</dcterms:created>
  <dcterms:modified xsi:type="dcterms:W3CDTF">2023-03-27T08:13:26Z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0x010100E7BD6A8A66F7CB4BBA2B02F0531791BE0026A9A75CCCA16F4693F1FE45F71519DE95001129C9784934644486D77D8B33F650B9</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219;#Oxfordshire|c7b09568-7471-4085-adc3-8249083ea562</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ies>
</file>