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lgbce.sharepoint.com/sites/ReviewSystem/Maidstone/Review Documents/Review/0.5 Electoral Data/"/>
    </mc:Choice>
  </mc:AlternateContent>
  <xr:revisionPtr revIDLastSave="15" documentId="13_ncr:1_{07040363-CE58-4E19-8201-DFC45D5F85E2}" xr6:coauthVersionLast="45" xr6:coauthVersionMax="47" xr10:uidLastSave="{F1BD7844-E05F-4758-A0C3-5BE746856F2F}"/>
  <bookViews>
    <workbookView xWindow="-120" yWindow="-120" windowWidth="29040" windowHeight="1764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7" l="1"/>
  <c r="O32" i="7"/>
  <c r="O33" i="7"/>
  <c r="O34" i="7"/>
  <c r="O35" i="7"/>
  <c r="O36" i="7"/>
  <c r="O31" i="7"/>
  <c r="O14" i="7"/>
  <c r="O15" i="7"/>
  <c r="O16" i="7"/>
  <c r="O17" i="7"/>
  <c r="O18" i="7"/>
  <c r="O19" i="7"/>
  <c r="O20" i="7"/>
  <c r="O21" i="7"/>
  <c r="O22" i="7"/>
  <c r="O23" i="7"/>
  <c r="O24" i="7"/>
  <c r="O25" i="7"/>
  <c r="O26" i="7"/>
  <c r="O27" i="7"/>
  <c r="O28" i="7"/>
  <c r="O29" i="7"/>
  <c r="O30" i="7"/>
  <c r="O13" i="7"/>
  <c r="M16" i="7" l="1"/>
  <c r="L5" i="7"/>
  <c r="M12" i="7"/>
  <c r="M13" i="7"/>
  <c r="M14" i="7"/>
  <c r="M15" i="7"/>
  <c r="M17" i="7"/>
  <c r="M18" i="7"/>
  <c r="M19" i="7"/>
  <c r="M20" i="7"/>
  <c r="M21" i="7"/>
  <c r="M22" i="7"/>
  <c r="M23" i="7"/>
  <c r="M24" i="7"/>
  <c r="M25" i="7"/>
  <c r="M26" i="7"/>
  <c r="M27" i="7"/>
  <c r="M28" i="7"/>
  <c r="M29" i="7"/>
  <c r="M30" i="7"/>
  <c r="M31" i="7"/>
  <c r="M32" i="7"/>
  <c r="M33" i="7"/>
  <c r="M34" i="7"/>
  <c r="M35" i="7"/>
  <c r="M36" i="7"/>
  <c r="M11" i="7"/>
  <c r="M38" i="7" l="1"/>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O11" i="7"/>
  <c r="M4" i="7"/>
  <c r="L4" i="7"/>
  <c r="O12" i="7"/>
  <c r="M6" i="7" l="1"/>
  <c r="L6" i="7"/>
  <c r="N28" i="7" l="1"/>
  <c r="N24" i="7"/>
  <c r="N21" i="7"/>
  <c r="N16" i="7"/>
  <c r="N26" i="7"/>
  <c r="N34" i="7"/>
  <c r="N31" i="7"/>
  <c r="N12" i="7"/>
  <c r="N18" i="7"/>
  <c r="N14" i="7"/>
  <c r="N20" i="7"/>
  <c r="N15" i="7"/>
  <c r="N27" i="7"/>
  <c r="N25" i="7"/>
  <c r="N32" i="7"/>
  <c r="N29" i="7"/>
  <c r="N17" i="7"/>
  <c r="N30" i="7"/>
  <c r="N35" i="7"/>
  <c r="N22" i="7"/>
  <c r="N33" i="7"/>
  <c r="N13" i="7"/>
  <c r="N19" i="7"/>
  <c r="N23" i="7"/>
  <c r="N36" i="7"/>
  <c r="P19" i="7"/>
  <c r="P27" i="7"/>
  <c r="P35" i="7"/>
  <c r="P20" i="7"/>
  <c r="P28" i="7"/>
  <c r="P36" i="7"/>
  <c r="P21" i="7"/>
  <c r="P29" i="7"/>
  <c r="P22" i="7"/>
  <c r="P12" i="7"/>
  <c r="P13" i="7"/>
  <c r="P14" i="7"/>
  <c r="P17" i="7"/>
  <c r="P25" i="7"/>
  <c r="P33" i="7"/>
  <c r="P18" i="7"/>
  <c r="P26" i="7"/>
  <c r="P34" i="7"/>
  <c r="P30" i="7"/>
  <c r="P15" i="7"/>
  <c r="P23" i="7"/>
  <c r="P31" i="7"/>
  <c r="P16" i="7"/>
  <c r="P24" i="7"/>
  <c r="P32" i="7"/>
  <c r="P11" i="7"/>
  <c r="N11" i="7"/>
</calcChain>
</file>

<file path=xl/sharedStrings.xml><?xml version="1.0" encoding="utf-8"?>
<sst xmlns="http://schemas.openxmlformats.org/spreadsheetml/2006/main" count="422" uniqueCount="254">
  <si>
    <t>LGBCE Review Officer</t>
  </si>
  <si>
    <t>Name:</t>
  </si>
  <si>
    <t>Email:</t>
  </si>
  <si>
    <t>Telephone:</t>
  </si>
  <si>
    <t>Address:</t>
  </si>
  <si>
    <t>The Local Government Boundary Commission for England, 1st Floor, Windsor House, SW1H 0TL</t>
  </si>
  <si>
    <t>Council Contact</t>
  </si>
  <si>
    <t>Ryan O'Connell</t>
  </si>
  <si>
    <t>ryan.oconnell@midkent.gov.uk</t>
  </si>
  <si>
    <t>01622 602503</t>
  </si>
  <si>
    <t>Maidstone House, King Street, Maidstone, ME15 6JQ</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</si>
  <si>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</si>
  <si>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</si>
  <si>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</si>
  <si>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</si>
  <si>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</si>
  <si>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</si>
  <si>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</si>
  <si>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</si>
  <si>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</si>
  <si>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</si>
  <si>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</si>
  <si>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</si>
  <si>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</si>
  <si>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</si>
  <si>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</si>
  <si>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</si>
  <si>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</si>
  <si>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</si>
  <si>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</si>
  <si>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</si>
  <si>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</si>
  <si>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</si>
  <si>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</si>
  <si>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</si>
  <si>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</si>
  <si>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</si>
  <si>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</si>
  <si>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</si>
  <si>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</si>
  <si>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</si>
  <si>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</si>
  <si>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</si>
  <si>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</si>
  <si>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</si>
  <si>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</si>
  <si>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A</t>
  </si>
  <si>
    <t>Allington - North</t>
  </si>
  <si>
    <t>Allington</t>
  </si>
  <si>
    <t>AA</t>
  </si>
  <si>
    <t>Allington - South</t>
  </si>
  <si>
    <t>Barming and Teston</t>
  </si>
  <si>
    <t>B</t>
  </si>
  <si>
    <t>Barming</t>
  </si>
  <si>
    <t>Bearsted</t>
  </si>
  <si>
    <t>BA</t>
  </si>
  <si>
    <t>Teston</t>
  </si>
  <si>
    <t>Boughton Monchelsea and Chart Sutton</t>
  </si>
  <si>
    <t>C</t>
  </si>
  <si>
    <t>Bearsted - North West</t>
  </si>
  <si>
    <t>Boxley</t>
  </si>
  <si>
    <t>CA</t>
  </si>
  <si>
    <t>Bearsted - South</t>
  </si>
  <si>
    <t>Bridge</t>
  </si>
  <si>
    <t>CC</t>
  </si>
  <si>
    <t>Bearsted - North East</t>
  </si>
  <si>
    <t>Coxheath and Hunton</t>
  </si>
  <si>
    <t>D</t>
  </si>
  <si>
    <t>Boughton Monchelsea South parish</t>
  </si>
  <si>
    <t xml:space="preserve">Boughton Monchelsea </t>
  </si>
  <si>
    <t>Boughton Monchelsea South Parish</t>
  </si>
  <si>
    <t>Detling and Thurham</t>
  </si>
  <si>
    <t>DA</t>
  </si>
  <si>
    <t>Chart Sutton</t>
  </si>
  <si>
    <t>Downswood and Otham</t>
  </si>
  <si>
    <t>EBX</t>
  </si>
  <si>
    <t>Boxley South (Part)</t>
  </si>
  <si>
    <t>East</t>
  </si>
  <si>
    <t>EC</t>
  </si>
  <si>
    <t>Boxley North Parish</t>
  </si>
  <si>
    <t>Fant</t>
  </si>
  <si>
    <t>E</t>
  </si>
  <si>
    <t>Boxley South Parish (Part)</t>
  </si>
  <si>
    <t>Boxley South Parish</t>
  </si>
  <si>
    <t>Harrietsham and Lenham</t>
  </si>
  <si>
    <t>EA</t>
  </si>
  <si>
    <t>Headcorn</t>
  </si>
  <si>
    <t>EB</t>
  </si>
  <si>
    <t>Heath</t>
  </si>
  <si>
    <t>ED</t>
  </si>
  <si>
    <t>Bredhurst</t>
  </si>
  <si>
    <t>High Street</t>
  </si>
  <si>
    <t>F</t>
  </si>
  <si>
    <t>Bridge - East</t>
  </si>
  <si>
    <t>Leeds</t>
  </si>
  <si>
    <t>FA</t>
  </si>
  <si>
    <t>Bridge - West</t>
  </si>
  <si>
    <t>Loose</t>
  </si>
  <si>
    <t>G</t>
  </si>
  <si>
    <t>Coxheath</t>
  </si>
  <si>
    <t>Marden and Yalding</t>
  </si>
  <si>
    <t>GA</t>
  </si>
  <si>
    <t>East Farleigh</t>
  </si>
  <si>
    <t>Eart Farleigh</t>
  </si>
  <si>
    <t>North</t>
  </si>
  <si>
    <t>GB</t>
  </si>
  <si>
    <t>Hunton</t>
  </si>
  <si>
    <t>North Downs</t>
  </si>
  <si>
    <t>GC</t>
  </si>
  <si>
    <t>Linton</t>
  </si>
  <si>
    <t>Park Wood</t>
  </si>
  <si>
    <t>GD</t>
  </si>
  <si>
    <t>West Farleigh</t>
  </si>
  <si>
    <t>Shepway North</t>
  </si>
  <si>
    <t>HBX</t>
  </si>
  <si>
    <t>Boxley South East (Part)</t>
  </si>
  <si>
    <t>Shepway South</t>
  </si>
  <si>
    <t>HB</t>
  </si>
  <si>
    <t>Boxley South East Parish (Part)</t>
  </si>
  <si>
    <t>Boxley South East Parish</t>
  </si>
  <si>
    <t>South</t>
  </si>
  <si>
    <t>H</t>
  </si>
  <si>
    <t>Detling</t>
  </si>
  <si>
    <t>Staplehurst</t>
  </si>
  <si>
    <t>HA</t>
  </si>
  <si>
    <t>Thurnham (Part)</t>
  </si>
  <si>
    <t>Thurnham</t>
  </si>
  <si>
    <t>Sutton Valence and Langley</t>
  </si>
  <si>
    <t>HC</t>
  </si>
  <si>
    <t>I</t>
  </si>
  <si>
    <t>Downswood</t>
  </si>
  <si>
    <t>IA</t>
  </si>
  <si>
    <t>Otham (Part)</t>
  </si>
  <si>
    <t>Otham</t>
  </si>
  <si>
    <t>IB</t>
  </si>
  <si>
    <t>IC</t>
  </si>
  <si>
    <t>J</t>
  </si>
  <si>
    <t>East Ward (Part)</t>
  </si>
  <si>
    <t>JA</t>
  </si>
  <si>
    <t>JBX</t>
  </si>
  <si>
    <t>Boxley Woodlands Parish</t>
  </si>
  <si>
    <t>K</t>
  </si>
  <si>
    <t>Fant - East</t>
  </si>
  <si>
    <t>KA</t>
  </si>
  <si>
    <t>Fant - West</t>
  </si>
  <si>
    <t>L</t>
  </si>
  <si>
    <t>Harrietsham</t>
  </si>
  <si>
    <t>LA</t>
  </si>
  <si>
    <t>Lenham - North Parish (Part)</t>
  </si>
  <si>
    <t>Lenham</t>
  </si>
  <si>
    <t>Lenham North Parish</t>
  </si>
  <si>
    <t>LB</t>
  </si>
  <si>
    <t>LC</t>
  </si>
  <si>
    <t xml:space="preserve">Lenham - South Parish </t>
  </si>
  <si>
    <t>Lenham South Parish</t>
  </si>
  <si>
    <t>M</t>
  </si>
  <si>
    <t>Boughton Malherbe</t>
  </si>
  <si>
    <t>MA</t>
  </si>
  <si>
    <t>East Sutton</t>
  </si>
  <si>
    <t>Eat Sutton</t>
  </si>
  <si>
    <t>MB</t>
  </si>
  <si>
    <t>Headcorn - Hawkenbury</t>
  </si>
  <si>
    <t>MC</t>
  </si>
  <si>
    <t>Headcorn (Part)</t>
  </si>
  <si>
    <t>MD</t>
  </si>
  <si>
    <t>Ulcombe</t>
  </si>
  <si>
    <t>N</t>
  </si>
  <si>
    <t>Heath - North</t>
  </si>
  <si>
    <t>NA</t>
  </si>
  <si>
    <t>Heath - West</t>
  </si>
  <si>
    <t>NB</t>
  </si>
  <si>
    <t>Heath - South</t>
  </si>
  <si>
    <t>OA</t>
  </si>
  <si>
    <t>High Street - West</t>
  </si>
  <si>
    <t>OB</t>
  </si>
  <si>
    <t>High Street - North</t>
  </si>
  <si>
    <t>OC</t>
  </si>
  <si>
    <t>High Street - South</t>
  </si>
  <si>
    <t>OO</t>
  </si>
  <si>
    <t>High Street - East</t>
  </si>
  <si>
    <t>P</t>
  </si>
  <si>
    <t>Broomfield  &amp; Kingswood</t>
  </si>
  <si>
    <t>Broomfield and Kingswood</t>
  </si>
  <si>
    <t>PA</t>
  </si>
  <si>
    <t>QQ</t>
  </si>
  <si>
    <t>RR</t>
  </si>
  <si>
    <t>Collier Street</t>
  </si>
  <si>
    <t>RB</t>
  </si>
  <si>
    <t>Marden</t>
  </si>
  <si>
    <t>RC</t>
  </si>
  <si>
    <t>Nettlestead</t>
  </si>
  <si>
    <t>RA</t>
  </si>
  <si>
    <t>Yalding - Laddingford</t>
  </si>
  <si>
    <t>Yalding</t>
  </si>
  <si>
    <t>RD</t>
  </si>
  <si>
    <t>SA</t>
  </si>
  <si>
    <t>North Ward - Ringlestone</t>
  </si>
  <si>
    <t>SS</t>
  </si>
  <si>
    <t>T</t>
  </si>
  <si>
    <t>Bicknor</t>
  </si>
  <si>
    <t>TA</t>
  </si>
  <si>
    <t>Frinstead</t>
  </si>
  <si>
    <t>TB</t>
  </si>
  <si>
    <t>Hollingbourne</t>
  </si>
  <si>
    <t>TC</t>
  </si>
  <si>
    <t>Hucking</t>
  </si>
  <si>
    <t>TD</t>
  </si>
  <si>
    <t>Otterden</t>
  </si>
  <si>
    <t>TE</t>
  </si>
  <si>
    <t>Stockbury</t>
  </si>
  <si>
    <t>TF</t>
  </si>
  <si>
    <t>Wichling</t>
  </si>
  <si>
    <t>TG</t>
  </si>
  <si>
    <t>Wormshill</t>
  </si>
  <si>
    <t>UA</t>
  </si>
  <si>
    <t>Parkwood - West</t>
  </si>
  <si>
    <t>UB</t>
  </si>
  <si>
    <t>Parkwood - East</t>
  </si>
  <si>
    <t>UC</t>
  </si>
  <si>
    <t>Parkwood - North</t>
  </si>
  <si>
    <t>UX</t>
  </si>
  <si>
    <t>Boughton Monchelsea North Parish</t>
  </si>
  <si>
    <t>UZ</t>
  </si>
  <si>
    <t>Boughton Monchelsea North Parish (Part)</t>
  </si>
  <si>
    <t>V</t>
  </si>
  <si>
    <t>Shepway North - Mote</t>
  </si>
  <si>
    <t>VA</t>
  </si>
  <si>
    <t xml:space="preserve">Shepway North - Court </t>
  </si>
  <si>
    <t>VB</t>
  </si>
  <si>
    <t>Shepway North - Parkway</t>
  </si>
  <si>
    <t>VC</t>
  </si>
  <si>
    <t>Shepway North - Mangravet</t>
  </si>
  <si>
    <t>W</t>
  </si>
  <si>
    <t>Senacre</t>
  </si>
  <si>
    <t>WA</t>
  </si>
  <si>
    <t>Shepway South - Westmorland</t>
  </si>
  <si>
    <t>XA</t>
  </si>
  <si>
    <t>South - West</t>
  </si>
  <si>
    <t>XD</t>
  </si>
  <si>
    <t>South - west (Part)</t>
  </si>
  <si>
    <t>XX</t>
  </si>
  <si>
    <t xml:space="preserve">South - East </t>
  </si>
  <si>
    <t>XB</t>
  </si>
  <si>
    <t>Tovil</t>
  </si>
  <si>
    <t>XC</t>
  </si>
  <si>
    <t>Tovil (Part)</t>
  </si>
  <si>
    <t>YA</t>
  </si>
  <si>
    <t>Z</t>
  </si>
  <si>
    <t>Langley</t>
  </si>
  <si>
    <t>ZA</t>
  </si>
  <si>
    <t>Sutton Valence (Part)</t>
  </si>
  <si>
    <t>Sutton Valence</t>
  </si>
  <si>
    <t>ZB</t>
  </si>
  <si>
    <t>Sutton valence - Hawkenbury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</si>
</sst>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3">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1" applyNumberFormat="0" applyAlignment="0" applyProtection="0"/>
    <xf numFmtId="0" fontId="19" fillId="30" borderId="12"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3"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4" applyNumberFormat="0" applyFill="0" applyAlignment="0" applyProtection="0"/>
    <xf numFmtId="0" fontId="2" fillId="0" borderId="0" applyNumberFormat="0" applyFon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11" applyNumberFormat="0" applyAlignment="0" applyProtection="0"/>
    <xf numFmtId="0" fontId="26" fillId="0" borderId="16"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17" applyNumberFormat="0" applyFont="0" applyAlignment="0" applyProtection="0"/>
    <xf numFmtId="0" fontId="28" fillId="29" borderId="18"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19"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cellStyleXfs>
  <cellXfs count="78">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7"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7" xfId="0" applyFont="1" applyFill="1" applyBorder="1" applyAlignment="1">
      <alignment horizontal="right" vertical="center"/>
    </xf>
    <xf numFmtId="0" fontId="0" fillId="3" borderId="10" xfId="0" applyFill="1" applyBorder="1" applyAlignment="1">
      <alignmen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3" fillId="2" borderId="0" xfId="0" applyFont="1" applyFill="1" applyAlignment="1" applyProtection="1">
      <alignment vertical="center"/>
      <protection locked="0"/>
    </xf>
    <xf numFmtId="0" fontId="32"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0" fillId="0" borderId="0" xfId="0" applyAlignment="1">
      <alignment horizontal="center" vertical="center"/>
    </xf>
    <xf numFmtId="1" fontId="7" fillId="3" borderId="0" xfId="0" applyNumberFormat="1" applyFont="1" applyFill="1" applyAlignment="1">
      <alignment horizontal="center" vertical="center"/>
    </xf>
    <xf numFmtId="0" fontId="3" fillId="0" borderId="2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3" fontId="8" fillId="35" borderId="0" xfId="0" applyNumberFormat="1" applyFont="1" applyFill="1" applyAlignment="1">
      <alignment horizontal="center" vertical="center"/>
    </xf>
    <xf numFmtId="0" fontId="0" fillId="35" borderId="0" xfId="0" applyFill="1" applyAlignment="1">
      <alignment horizontal="center" vertical="center"/>
    </xf>
    <xf numFmtId="0" fontId="6" fillId="35" borderId="0" xfId="0" applyFont="1" applyFill="1" applyAlignment="1">
      <alignment horizontal="center" vertical="center"/>
    </xf>
    <xf numFmtId="9" fontId="0" fillId="0" borderId="21" xfId="0" applyNumberFormat="1" applyBorder="1" applyAlignment="1">
      <alignment horizontal="center" vertical="center"/>
    </xf>
    <xf numFmtId="9" fontId="0" fillId="0" borderId="5" xfId="0" applyNumberFormat="1" applyBorder="1" applyAlignment="1">
      <alignment horizontal="center" vertical="center"/>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2" fillId="35"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Alignment="1">
      <alignment vertical="center" wrapText="1"/>
    </xf>
    <xf numFmtId="0" fontId="2"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3" xfId="0" applyFont="1" applyBorder="1" applyAlignment="1">
      <alignment horizontal="center" vertical="center" wrapText="1"/>
    </xf>
    <xf numFmtId="1" fontId="3" fillId="0" borderId="0" xfId="0" applyNumberFormat="1" applyFont="1" applyAlignment="1" applyProtection="1">
      <alignment horizontal="center" vertical="center"/>
      <protection locked="0"/>
    </xf>
    <xf numFmtId="0" fontId="2" fillId="3" borderId="10"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2" fillId="3" borderId="5"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1" fontId="3" fillId="0" borderId="5" xfId="0" applyNumberFormat="1" applyFont="1" applyBorder="1" applyAlignment="1" applyProtection="1">
      <alignment horizontal="center" vertical="center"/>
      <protection locked="0"/>
    </xf>
    <xf numFmtId="0" fontId="2" fillId="3" borderId="0" xfId="0" applyFont="1" applyFill="1" applyAlignment="1">
      <alignment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yan.oconnell@midkent.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3" sqref="C13"/>
    </sheetView>
  </sheetViews>
  <sheetFormatPr defaultColWidth="8.88671875" defaultRowHeight="15"/>
  <cols>
    <col min="1" max="2" width="8.88671875" style="1"/>
    <col min="3" max="3" width="75.33203125" style="1" customWidth="1"/>
    <col min="4" max="16384" width="8.88671875" style="1"/>
  </cols>
  <sheetData>
    <row r="2" spans="2:3" ht="15.75">
      <c r="B2" s="47" t="s">
        <v>0</v>
      </c>
    </row>
    <row r="3" spans="2:3">
      <c r="B3" s="17" t="s">
        <v>1</v>
      </c>
      <c r="C3" s="19"/>
    </row>
    <row r="4" spans="2:3">
      <c r="B4" s="17" t="s">
        <v>2</v>
      </c>
      <c r="C4" s="32"/>
    </row>
    <row r="5" spans="2:3">
      <c r="B5" s="17" t="s">
        <v>3</v>
      </c>
      <c r="C5" s="19"/>
    </row>
    <row r="6" spans="2:3" ht="18" customHeight="1">
      <c r="B6" s="17" t="s">
        <v>4</v>
      </c>
      <c r="C6" s="37" t="s">
        <v>5</v>
      </c>
    </row>
    <row r="9" spans="2:3" ht="15.75">
      <c r="B9" s="47" t="s">
        <v>6</v>
      </c>
    </row>
    <row r="10" spans="2:3">
      <c r="B10" s="17" t="s">
        <v>1</v>
      </c>
      <c r="C10" s="33" t="s">
        <v>7</v>
      </c>
    </row>
    <row r="11" spans="2:3">
      <c r="B11" s="17" t="s">
        <v>2</v>
      </c>
      <c r="C11" s="32" t="s">
        <v>8</v>
      </c>
    </row>
    <row r="12" spans="2:3">
      <c r="B12" s="17" t="s">
        <v>3</v>
      </c>
      <c r="C12" s="33" t="s">
        <v>9</v>
      </c>
    </row>
    <row r="13" spans="2:3">
      <c r="B13" s="17" t="s">
        <v>4</v>
      </c>
      <c r="C13" s="33" t="s">
        <v>10</v>
      </c>
    </row>
    <row r="14" spans="2:3">
      <c r="B14" s="17"/>
      <c r="C14" s="19"/>
    </row>
    <row r="15" spans="2:3" ht="15.75">
      <c r="B15" s="47" t="s">
        <v>11</v>
      </c>
    </row>
    <row r="17" spans="2:3" ht="45">
      <c r="B17" s="16" t="s">
        <v>12</v>
      </c>
      <c r="C17" s="18" t="s">
        <v>13</v>
      </c>
    </row>
    <row r="18" spans="2:3" ht="60">
      <c r="B18" s="16" t="s">
        <v>14</v>
      </c>
      <c r="C18" s="18" t="s">
        <v>15</v>
      </c>
    </row>
    <row r="19" spans="2:3" ht="60">
      <c r="B19" s="16" t="s">
        <v>16</v>
      </c>
      <c r="C19" s="18" t="s">
        <v>17</v>
      </c>
    </row>
    <row r="20" spans="2:3" ht="48" customHeight="1">
      <c r="B20" s="16" t="s">
        <v>18</v>
      </c>
      <c r="C20" s="18" t="s">
        <v>19</v>
      </c>
    </row>
    <row r="21" spans="2:3" ht="30">
      <c r="B21" s="16" t="s">
        <v>20</v>
      </c>
      <c r="C21" s="18" t="s">
        <v>21</v>
      </c>
    </row>
    <row r="22" spans="2:3" ht="103.5" customHeight="1">
      <c r="B22" s="16" t="s">
        <v>22</v>
      </c>
      <c r="C22" s="18" t="s">
        <v>23</v>
      </c>
    </row>
    <row r="23" spans="2:3" ht="15.75">
      <c r="B23" s="47" t="s">
        <v>24</v>
      </c>
    </row>
    <row r="24" spans="2:3">
      <c r="B24" s="16"/>
      <c r="C24" s="18"/>
    </row>
    <row r="25" spans="2:3" ht="58.5" customHeight="1">
      <c r="B25" s="16" t="s">
        <v>12</v>
      </c>
      <c r="C25" s="31" t="s">
        <v>25</v>
      </c>
    </row>
    <row r="26" spans="2:3" ht="60" customHeight="1">
      <c r="B26" s="16" t="s">
        <v>14</v>
      </c>
      <c r="C26" s="31" t="s">
        <v>26</v>
      </c>
    </row>
    <row r="27" spans="2:3" ht="60">
      <c r="B27" s="16" t="s">
        <v>16</v>
      </c>
      <c r="C27" s="31" t="s">
        <v>27</v>
      </c>
    </row>
    <row r="28" spans="2:3">
      <c r="C28" s="31"/>
    </row>
    <row r="29" spans="2:3">
      <c r="C29" s="31"/>
    </row>
    <row r="30" spans="2:3">
      <c r="C30" s="31"/>
    </row>
    <row r="31" spans="2:3">
      <c r="C31" s="31"/>
    </row>
    <row r="32" spans="2:3">
      <c r="C32" s="31"/>
    </row>
    <row r="33" spans="3:3">
      <c r="C33" s="31"/>
    </row>
    <row r="34" spans="3:3">
      <c r="C34" s="31"/>
    </row>
    <row r="35" spans="3:3">
      <c r="C35" s="31"/>
    </row>
    <row r="36" spans="3:3">
      <c r="C36" s="31"/>
    </row>
  </sheetData>
  <phoneticPr fontId="5" type="noConversion"/>
  <hyperlinks>
    <hyperlink ref="C11" r:id="rId1" xr:uid="{6C2BBB04-2063-40C2-9A0C-368C7243227B}"/>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0"/>
  <sheetViews>
    <sheetView tabSelected="1" zoomScale="80" zoomScaleNormal="80" workbookViewId="0">
      <selection activeCell="E18" sqref="E18"/>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2" width="12.88671875" style="7" customWidth="1"/>
    <col min="13" max="13" width="12.88671875" style="38" customWidth="1"/>
    <col min="14" max="16" width="12.88671875" style="7" customWidth="1"/>
    <col min="17" max="16384" width="8.88671875" style="6"/>
  </cols>
  <sheetData>
    <row r="1" spans="1:20">
      <c r="M1" s="43"/>
    </row>
    <row r="2" spans="1:20" s="20" customFormat="1" ht="18.75">
      <c r="B2" s="22" t="s">
        <v>28</v>
      </c>
      <c r="C2" s="22"/>
      <c r="D2" s="22"/>
      <c r="E2" s="22"/>
      <c r="F2" s="22"/>
      <c r="G2" s="22"/>
      <c r="H2" s="21"/>
      <c r="I2" s="23"/>
      <c r="L2" s="21"/>
      <c r="M2" s="44"/>
      <c r="N2" s="21"/>
      <c r="O2" s="21"/>
      <c r="P2" s="21"/>
    </row>
    <row r="3" spans="1:20" s="24" customFormat="1" ht="15.75">
      <c r="A3" s="48"/>
      <c r="B3" s="36"/>
      <c r="C3" s="36"/>
      <c r="D3" s="36"/>
      <c r="E3" s="36"/>
      <c r="F3" s="36"/>
      <c r="G3" s="30"/>
      <c r="H3" s="49"/>
      <c r="I3" s="49"/>
      <c r="J3" s="48"/>
      <c r="K3" s="27" t="s">
        <v>29</v>
      </c>
      <c r="L3" s="50">
        <v>2021</v>
      </c>
      <c r="M3" s="51">
        <v>2027</v>
      </c>
      <c r="N3" s="52"/>
      <c r="O3" s="52"/>
      <c r="P3" s="52"/>
      <c r="Q3" s="48"/>
      <c r="R3" s="48"/>
      <c r="S3" s="48"/>
      <c r="T3" s="48"/>
    </row>
    <row r="4" spans="1:20" s="24" customFormat="1" ht="15" customHeight="1">
      <c r="A4" s="48"/>
      <c r="B4" s="77" t="s">
        <v>30</v>
      </c>
      <c r="C4" s="77"/>
      <c r="D4" s="77"/>
      <c r="E4" s="77"/>
      <c r="F4" s="77"/>
      <c r="G4" s="48"/>
      <c r="H4" s="48"/>
      <c r="I4" s="48"/>
      <c r="J4" s="48"/>
      <c r="K4" s="25" t="s">
        <v>31</v>
      </c>
      <c r="L4" s="26">
        <f>SUM(L11:L89)</f>
        <v>55</v>
      </c>
      <c r="M4" s="42">
        <f>SUM(L11:L89)</f>
        <v>55</v>
      </c>
      <c r="N4" s="52"/>
      <c r="O4" s="52"/>
      <c r="P4" s="52"/>
      <c r="Q4" s="48"/>
      <c r="R4" s="48"/>
      <c r="S4" s="48"/>
      <c r="T4" s="48"/>
    </row>
    <row r="5" spans="1:20" s="24" customFormat="1" ht="15" customHeight="1">
      <c r="A5" s="48"/>
      <c r="B5" s="77"/>
      <c r="C5" s="77"/>
      <c r="D5" s="77"/>
      <c r="E5" s="77"/>
      <c r="F5" s="77"/>
      <c r="G5" s="29"/>
      <c r="H5" s="26"/>
      <c r="I5" s="26"/>
      <c r="J5" s="48"/>
      <c r="K5" s="25" t="s">
        <v>32</v>
      </c>
      <c r="L5" s="26">
        <f>SUM(H11:H100)</f>
        <v>128574</v>
      </c>
      <c r="M5" s="42">
        <f>SUM(I11:I111)</f>
        <v>146228.41897516785</v>
      </c>
      <c r="N5" s="52"/>
      <c r="O5" s="52"/>
      <c r="P5" s="52"/>
      <c r="Q5" s="48"/>
      <c r="R5" s="48"/>
      <c r="S5" s="48"/>
      <c r="T5" s="48"/>
    </row>
    <row r="6" spans="1:20" s="24" customFormat="1" ht="15.75" customHeight="1">
      <c r="A6" s="48"/>
      <c r="B6" s="77"/>
      <c r="C6" s="77"/>
      <c r="D6" s="77"/>
      <c r="E6" s="77"/>
      <c r="F6" s="77"/>
      <c r="G6" s="48"/>
      <c r="H6" s="48"/>
      <c r="I6" s="48"/>
      <c r="J6" s="48"/>
      <c r="K6" s="25" t="s">
        <v>33</v>
      </c>
      <c r="L6" s="26">
        <f>L5/L4</f>
        <v>2337.7090909090907</v>
      </c>
      <c r="M6" s="42">
        <f>M5/M4</f>
        <v>2658.6985268212338</v>
      </c>
      <c r="N6" s="52"/>
      <c r="O6" s="52"/>
      <c r="P6" s="52"/>
      <c r="Q6" s="48"/>
      <c r="R6" s="48"/>
      <c r="S6" s="48"/>
      <c r="T6" s="48"/>
    </row>
    <row r="7" spans="1:20" s="24" customFormat="1" ht="15.75" customHeight="1">
      <c r="A7" s="48"/>
      <c r="B7" s="53"/>
      <c r="C7" s="53"/>
      <c r="D7" s="53"/>
      <c r="E7" s="53"/>
      <c r="F7" s="53"/>
      <c r="G7" s="48"/>
      <c r="H7" s="48"/>
      <c r="I7" s="48"/>
      <c r="J7" s="48"/>
      <c r="K7" s="29"/>
      <c r="L7" s="26"/>
      <c r="M7" s="42"/>
      <c r="N7" s="52"/>
      <c r="O7" s="52"/>
      <c r="P7" s="52"/>
      <c r="Q7" s="48"/>
      <c r="R7" s="48"/>
      <c r="S7" s="48"/>
      <c r="T7" s="48"/>
    </row>
    <row r="8" spans="1:20" s="24" customFormat="1" ht="15.75" customHeight="1" thickBot="1">
      <c r="A8" s="48"/>
      <c r="B8" s="7"/>
      <c r="C8" s="5"/>
      <c r="D8" s="5"/>
      <c r="E8" s="5"/>
      <c r="F8" s="5"/>
      <c r="G8" s="5"/>
      <c r="H8" s="7"/>
      <c r="I8" s="13"/>
      <c r="J8" s="6"/>
      <c r="K8" s="6"/>
      <c r="L8" s="7"/>
      <c r="M8" s="38"/>
      <c r="N8" s="7"/>
      <c r="O8" s="7"/>
      <c r="P8" s="7"/>
      <c r="Q8" s="48"/>
      <c r="R8" s="48"/>
      <c r="S8" s="48"/>
      <c r="T8" s="48"/>
    </row>
    <row r="9" spans="1:20" ht="32.25" thickBot="1">
      <c r="B9" s="54" t="s">
        <v>34</v>
      </c>
      <c r="C9" s="55" t="s">
        <v>35</v>
      </c>
      <c r="D9" s="55" t="s">
        <v>36</v>
      </c>
      <c r="E9" s="55" t="s">
        <v>37</v>
      </c>
      <c r="F9" s="55" t="s">
        <v>38</v>
      </c>
      <c r="G9" s="55" t="s">
        <v>39</v>
      </c>
      <c r="H9" s="54" t="s">
        <v>40</v>
      </c>
      <c r="I9" s="54" t="s">
        <v>41</v>
      </c>
      <c r="J9" s="56"/>
      <c r="K9" s="57" t="s">
        <v>42</v>
      </c>
      <c r="L9" s="54" t="s">
        <v>43</v>
      </c>
      <c r="M9" s="58" t="s">
        <v>40</v>
      </c>
      <c r="N9" s="54" t="s">
        <v>44</v>
      </c>
      <c r="O9" s="59" t="s">
        <v>41</v>
      </c>
      <c r="P9" s="54" t="s">
        <v>45</v>
      </c>
    </row>
    <row r="10" spans="1:20" ht="15.75" customHeight="1">
      <c r="B10" s="60"/>
      <c r="C10" s="61"/>
      <c r="D10" s="61"/>
      <c r="E10" s="61"/>
      <c r="F10" s="61"/>
      <c r="G10" s="61"/>
      <c r="H10" s="60"/>
      <c r="I10" s="62"/>
      <c r="J10" s="56"/>
      <c r="K10" s="63"/>
      <c r="L10" s="60"/>
      <c r="M10" s="64"/>
      <c r="N10" s="60"/>
      <c r="O10" s="60"/>
      <c r="P10" s="60"/>
    </row>
    <row r="11" spans="1:20" ht="15.75">
      <c r="B11" s="40" t="s">
        <v>46</v>
      </c>
      <c r="C11" s="10" t="s">
        <v>47</v>
      </c>
      <c r="D11" s="11"/>
      <c r="E11" s="11"/>
      <c r="F11" s="11"/>
      <c r="G11" s="10" t="s">
        <v>48</v>
      </c>
      <c r="H11" s="34">
        <v>2541</v>
      </c>
      <c r="I11" s="65">
        <v>2722.9348653878928</v>
      </c>
      <c r="J11" s="66"/>
      <c r="K11" s="67" t="s">
        <v>48</v>
      </c>
      <c r="L11" s="68">
        <v>3</v>
      </c>
      <c r="M11" s="14">
        <f t="shared" ref="M11:M36" si="0">IF(K11="",0,(SUMIF($G$11:$G$100,K11,$H$11:$H$100)))</f>
        <v>6282</v>
      </c>
      <c r="N11" s="15">
        <f>IF(K11="",-1,(-($L$6-(M11/L11))/$L$6))</f>
        <v>-0.10425124830836709</v>
      </c>
      <c r="O11" s="14">
        <f t="shared" ref="O11:O30" si="1">IF(K11="",0,(SUMIF($G$11:$G$82,K11,$I$11:$I$82)))</f>
        <v>6889.7248653878924</v>
      </c>
      <c r="P11" s="45">
        <f>IF(K11="",-1,(-($M$6-(O11/L11))/$M$6))</f>
        <v>-0.13620332205355185</v>
      </c>
    </row>
    <row r="12" spans="1:20" s="4" customFormat="1" ht="15.75">
      <c r="A12" s="56"/>
      <c r="B12" s="41" t="s">
        <v>49</v>
      </c>
      <c r="C12" s="10" t="s">
        <v>50</v>
      </c>
      <c r="D12" s="11"/>
      <c r="E12" s="11"/>
      <c r="F12" s="11"/>
      <c r="G12" s="10" t="s">
        <v>48</v>
      </c>
      <c r="H12" s="34">
        <v>3741</v>
      </c>
      <c r="I12" s="65">
        <v>4166.79</v>
      </c>
      <c r="J12" s="66"/>
      <c r="K12" s="67" t="s">
        <v>51</v>
      </c>
      <c r="L12" s="68">
        <v>1</v>
      </c>
      <c r="M12" s="14">
        <f t="shared" si="0"/>
        <v>1988</v>
      </c>
      <c r="N12" s="15">
        <f t="shared" ref="N12:N36" si="2">IF(K12="",-1,(-($L$6-(M12/L12))/$L$6))</f>
        <v>-0.14959478588206007</v>
      </c>
      <c r="O12" s="14">
        <f t="shared" si="1"/>
        <v>2454.2202932682321</v>
      </c>
      <c r="P12" s="46">
        <f t="shared" ref="P12:P36" si="3">IF(K12="",-1,(-($M$6-(O12/L12))/$M$6))</f>
        <v>-7.6909146144327201E-2</v>
      </c>
      <c r="Q12" s="56"/>
      <c r="R12" s="56"/>
      <c r="S12" s="56"/>
      <c r="T12" s="56"/>
    </row>
    <row r="13" spans="1:20" s="4" customFormat="1" ht="15.75">
      <c r="A13" s="56"/>
      <c r="B13" s="41" t="s">
        <v>52</v>
      </c>
      <c r="C13" s="10" t="s">
        <v>53</v>
      </c>
      <c r="D13" s="11" t="s">
        <v>53</v>
      </c>
      <c r="E13" s="11"/>
      <c r="F13" s="11"/>
      <c r="G13" s="10" t="s">
        <v>51</v>
      </c>
      <c r="H13" s="34">
        <v>1432</v>
      </c>
      <c r="I13" s="65">
        <v>1850.95</v>
      </c>
      <c r="J13" s="66"/>
      <c r="K13" s="69" t="s">
        <v>54</v>
      </c>
      <c r="L13" s="68">
        <v>3</v>
      </c>
      <c r="M13" s="14">
        <f t="shared" si="0"/>
        <v>6566</v>
      </c>
      <c r="N13" s="15">
        <f t="shared" si="2"/>
        <v>-6.375576192179859E-2</v>
      </c>
      <c r="O13" s="14">
        <f t="shared" si="1"/>
        <v>7109.2836150867151</v>
      </c>
      <c r="P13" s="46">
        <f t="shared" si="3"/>
        <v>-0.10867622593441809</v>
      </c>
      <c r="Q13" s="56"/>
      <c r="R13" s="56"/>
      <c r="S13" s="56"/>
      <c r="T13" s="56"/>
    </row>
    <row r="14" spans="1:20" s="4" customFormat="1" ht="31.5">
      <c r="A14" s="70"/>
      <c r="B14" s="12" t="s">
        <v>55</v>
      </c>
      <c r="C14" s="10" t="s">
        <v>56</v>
      </c>
      <c r="D14" s="11" t="s">
        <v>56</v>
      </c>
      <c r="E14" s="11"/>
      <c r="F14" s="11"/>
      <c r="G14" s="10" t="s">
        <v>51</v>
      </c>
      <c r="H14" s="34">
        <v>556</v>
      </c>
      <c r="I14" s="65">
        <v>603.27029326823219</v>
      </c>
      <c r="J14" s="66"/>
      <c r="K14" s="67" t="s">
        <v>57</v>
      </c>
      <c r="L14" s="68">
        <v>1</v>
      </c>
      <c r="M14" s="14">
        <f t="shared" si="0"/>
        <v>2247</v>
      </c>
      <c r="N14" s="15">
        <f t="shared" si="2"/>
        <v>-3.8802557282187608E-2</v>
      </c>
      <c r="O14" s="14">
        <f t="shared" si="1"/>
        <v>2518.0513831008971</v>
      </c>
      <c r="P14" s="15">
        <f t="shared" si="3"/>
        <v>-5.2900749107683102E-2</v>
      </c>
      <c r="Q14" s="71"/>
      <c r="R14" s="56"/>
      <c r="S14" s="56"/>
      <c r="T14" s="56"/>
    </row>
    <row r="15" spans="1:20" s="4" customFormat="1" ht="15.75">
      <c r="A15" s="70"/>
      <c r="B15" s="12" t="s">
        <v>58</v>
      </c>
      <c r="C15" s="10" t="s">
        <v>59</v>
      </c>
      <c r="D15" s="11" t="s">
        <v>54</v>
      </c>
      <c r="E15" s="11"/>
      <c r="F15" s="11"/>
      <c r="G15" s="10" t="s">
        <v>54</v>
      </c>
      <c r="H15" s="34">
        <v>1760</v>
      </c>
      <c r="I15" s="65">
        <v>1890.0746766853556</v>
      </c>
      <c r="J15" s="66"/>
      <c r="K15" s="67" t="s">
        <v>60</v>
      </c>
      <c r="L15" s="68">
        <v>3</v>
      </c>
      <c r="M15" s="14">
        <f t="shared" si="0"/>
        <v>6708</v>
      </c>
      <c r="N15" s="15">
        <f t="shared" si="2"/>
        <v>-4.3508018728514238E-2</v>
      </c>
      <c r="O15" s="14">
        <f t="shared" si="1"/>
        <v>7191.7537571415405</v>
      </c>
      <c r="P15" s="15">
        <f t="shared" si="3"/>
        <v>-9.8336562721652115E-2</v>
      </c>
      <c r="Q15" s="71"/>
      <c r="R15" s="56"/>
      <c r="S15" s="56"/>
      <c r="T15" s="72"/>
    </row>
    <row r="16" spans="1:20" s="4" customFormat="1" ht="15.75">
      <c r="A16" s="70"/>
      <c r="B16" s="12" t="s">
        <v>61</v>
      </c>
      <c r="C16" s="10" t="s">
        <v>62</v>
      </c>
      <c r="D16" s="11" t="s">
        <v>54</v>
      </c>
      <c r="E16" s="11"/>
      <c r="F16" s="11"/>
      <c r="G16" s="10" t="s">
        <v>54</v>
      </c>
      <c r="H16" s="34">
        <v>3571</v>
      </c>
      <c r="I16" s="73">
        <v>3862.6144049581776</v>
      </c>
      <c r="J16" s="70"/>
      <c r="K16" s="67" t="s">
        <v>63</v>
      </c>
      <c r="L16" s="68">
        <v>2</v>
      </c>
      <c r="M16" s="14">
        <f t="shared" si="0"/>
        <v>4933</v>
      </c>
      <c r="N16" s="15">
        <f t="shared" si="2"/>
        <v>5.5092787033148315E-2</v>
      </c>
      <c r="O16" s="14">
        <f t="shared" si="1"/>
        <v>5579.10607245133</v>
      </c>
      <c r="P16" s="15">
        <f t="shared" si="3"/>
        <v>4.9217505514204389E-2</v>
      </c>
      <c r="Q16" s="71"/>
      <c r="R16" s="56"/>
      <c r="S16" s="56"/>
      <c r="T16" s="72"/>
    </row>
    <row r="17" spans="1:20" s="4" customFormat="1" ht="15.75">
      <c r="A17" s="70"/>
      <c r="B17" s="12" t="s">
        <v>64</v>
      </c>
      <c r="C17" s="10" t="s">
        <v>65</v>
      </c>
      <c r="D17" s="11" t="s">
        <v>54</v>
      </c>
      <c r="E17" s="11"/>
      <c r="F17" s="11"/>
      <c r="G17" s="10" t="s">
        <v>54</v>
      </c>
      <c r="H17" s="34">
        <v>1235</v>
      </c>
      <c r="I17" s="65">
        <v>1356.5945334431815</v>
      </c>
      <c r="J17" s="28"/>
      <c r="K17" s="67" t="s">
        <v>66</v>
      </c>
      <c r="L17" s="68">
        <v>3</v>
      </c>
      <c r="M17" s="14">
        <f t="shared" si="0"/>
        <v>6513</v>
      </c>
      <c r="N17" s="15">
        <f t="shared" si="2"/>
        <v>-7.1313018184080687E-2</v>
      </c>
      <c r="O17" s="14">
        <f t="shared" si="1"/>
        <v>7317.8434272224267</v>
      </c>
      <c r="P17" s="15">
        <f t="shared" si="3"/>
        <v>-8.252811749818649E-2</v>
      </c>
      <c r="Q17" s="71"/>
      <c r="R17" s="56"/>
      <c r="S17" s="56"/>
      <c r="T17" s="72"/>
    </row>
    <row r="18" spans="1:20" s="4" customFormat="1" ht="15.75">
      <c r="A18" s="70"/>
      <c r="B18" s="12" t="s">
        <v>67</v>
      </c>
      <c r="C18" s="10" t="s">
        <v>68</v>
      </c>
      <c r="D18" s="11" t="s">
        <v>69</v>
      </c>
      <c r="E18" s="11" t="s">
        <v>70</v>
      </c>
      <c r="F18" s="11"/>
      <c r="G18" s="10" t="s">
        <v>57</v>
      </c>
      <c r="H18" s="34">
        <v>1546</v>
      </c>
      <c r="I18" s="65">
        <v>1756.33</v>
      </c>
      <c r="J18" s="28"/>
      <c r="K18" s="67" t="s">
        <v>71</v>
      </c>
      <c r="L18" s="68">
        <v>1</v>
      </c>
      <c r="M18" s="14">
        <f t="shared" si="0"/>
        <v>2488</v>
      </c>
      <c r="N18" s="15">
        <f t="shared" si="2"/>
        <v>6.4289825314604906E-2</v>
      </c>
      <c r="O18" s="14">
        <f t="shared" si="1"/>
        <v>2834.5480058344206</v>
      </c>
      <c r="P18" s="15">
        <f t="shared" si="3"/>
        <v>6.6141187968172574E-2</v>
      </c>
      <c r="Q18" s="71"/>
      <c r="R18" s="56"/>
      <c r="S18" s="56"/>
      <c r="T18" s="72"/>
    </row>
    <row r="19" spans="1:20" s="4" customFormat="1" ht="15.75">
      <c r="A19" s="56"/>
      <c r="B19" s="41" t="s">
        <v>72</v>
      </c>
      <c r="C19" s="10" t="s">
        <v>73</v>
      </c>
      <c r="D19" s="11" t="s">
        <v>73</v>
      </c>
      <c r="E19" s="11"/>
      <c r="F19" s="11"/>
      <c r="G19" s="10" t="s">
        <v>57</v>
      </c>
      <c r="H19" s="34">
        <v>701</v>
      </c>
      <c r="I19" s="65">
        <v>761.72138310089713</v>
      </c>
      <c r="J19" s="28"/>
      <c r="K19" s="67" t="s">
        <v>74</v>
      </c>
      <c r="L19" s="68">
        <v>1</v>
      </c>
      <c r="M19" s="14">
        <f t="shared" si="0"/>
        <v>2546</v>
      </c>
      <c r="N19" s="15">
        <f t="shared" si="2"/>
        <v>8.9100440213418036E-2</v>
      </c>
      <c r="O19" s="14">
        <f t="shared" si="1"/>
        <v>3981.5672723575944</v>
      </c>
      <c r="P19" s="15">
        <f t="shared" si="3"/>
        <v>0.49756252248651733</v>
      </c>
      <c r="Q19" s="71"/>
      <c r="R19" s="56"/>
      <c r="S19" s="56"/>
      <c r="T19" s="72"/>
    </row>
    <row r="20" spans="1:20" ht="15.75">
      <c r="A20" s="9"/>
      <c r="B20" s="12" t="s">
        <v>75</v>
      </c>
      <c r="C20" s="10" t="s">
        <v>76</v>
      </c>
      <c r="D20" s="11"/>
      <c r="E20" s="11"/>
      <c r="F20" s="11"/>
      <c r="G20" s="10" t="s">
        <v>60</v>
      </c>
      <c r="H20" s="34">
        <v>28</v>
      </c>
      <c r="I20" s="65">
        <v>31.53634529027758</v>
      </c>
      <c r="J20" s="28"/>
      <c r="K20" s="69" t="s">
        <v>77</v>
      </c>
      <c r="L20" s="68">
        <v>3</v>
      </c>
      <c r="M20" s="14">
        <f t="shared" si="0"/>
        <v>6464</v>
      </c>
      <c r="N20" s="15">
        <f t="shared" si="2"/>
        <v>-7.8299915483171806E-2</v>
      </c>
      <c r="O20" s="14">
        <f t="shared" si="1"/>
        <v>6961.7810533047996</v>
      </c>
      <c r="P20" s="15">
        <f t="shared" si="3"/>
        <v>-0.12716930444556354</v>
      </c>
      <c r="Q20" s="8"/>
      <c r="T20" s="35"/>
    </row>
    <row r="21" spans="1:20" ht="15.75">
      <c r="A21" s="9"/>
      <c r="B21" s="12" t="s">
        <v>78</v>
      </c>
      <c r="C21" s="10" t="s">
        <v>79</v>
      </c>
      <c r="D21" s="11" t="s">
        <v>60</v>
      </c>
      <c r="E21" s="11" t="s">
        <v>79</v>
      </c>
      <c r="F21" s="11"/>
      <c r="G21" s="10" t="s">
        <v>60</v>
      </c>
      <c r="H21" s="34">
        <v>2860</v>
      </c>
      <c r="I21" s="65">
        <v>3107.95</v>
      </c>
      <c r="J21" s="28"/>
      <c r="K21" s="69" t="s">
        <v>80</v>
      </c>
      <c r="L21" s="68">
        <v>3</v>
      </c>
      <c r="M21" s="14">
        <f t="shared" si="0"/>
        <v>7152</v>
      </c>
      <c r="N21" s="15">
        <f t="shared" si="2"/>
        <v>1.980182618569859E-2</v>
      </c>
      <c r="O21" s="14">
        <f t="shared" si="1"/>
        <v>7665.833236899276</v>
      </c>
      <c r="P21" s="15">
        <f t="shared" si="3"/>
        <v>-3.8899025273013137E-2</v>
      </c>
      <c r="Q21" s="8"/>
      <c r="T21" s="35"/>
    </row>
    <row r="22" spans="1:20" ht="15.75">
      <c r="A22" s="9"/>
      <c r="B22" s="12" t="s">
        <v>81</v>
      </c>
      <c r="C22" s="10" t="s">
        <v>82</v>
      </c>
      <c r="D22" s="11" t="s">
        <v>60</v>
      </c>
      <c r="E22" s="11" t="s">
        <v>83</v>
      </c>
      <c r="F22" s="11"/>
      <c r="G22" s="10" t="s">
        <v>60</v>
      </c>
      <c r="H22" s="34">
        <v>166</v>
      </c>
      <c r="I22" s="65">
        <v>182.02806521582994</v>
      </c>
      <c r="J22" s="28"/>
      <c r="K22" s="69" t="s">
        <v>84</v>
      </c>
      <c r="L22" s="68">
        <v>2</v>
      </c>
      <c r="M22" s="14">
        <f t="shared" si="0"/>
        <v>5556</v>
      </c>
      <c r="N22" s="15">
        <f t="shared" si="2"/>
        <v>0.18834289980867058</v>
      </c>
      <c r="O22" s="14">
        <f t="shared" si="1"/>
        <v>6303.8372650817801</v>
      </c>
      <c r="P22" s="15">
        <f t="shared" si="3"/>
        <v>0.18551185880760804</v>
      </c>
      <c r="Q22" s="8"/>
      <c r="T22" s="35"/>
    </row>
    <row r="23" spans="1:20" ht="15.75">
      <c r="A23" s="9"/>
      <c r="B23" s="12" t="s">
        <v>85</v>
      </c>
      <c r="C23" s="10" t="s">
        <v>82</v>
      </c>
      <c r="D23" s="11" t="s">
        <v>60</v>
      </c>
      <c r="E23" s="11" t="s">
        <v>83</v>
      </c>
      <c r="F23" s="11"/>
      <c r="G23" s="10" t="s">
        <v>60</v>
      </c>
      <c r="H23" s="34">
        <v>675</v>
      </c>
      <c r="I23" s="65">
        <v>729.38643062450774</v>
      </c>
      <c r="J23" s="28"/>
      <c r="K23" s="69" t="s">
        <v>86</v>
      </c>
      <c r="L23" s="68">
        <v>2</v>
      </c>
      <c r="M23" s="14">
        <f t="shared" si="0"/>
        <v>4743</v>
      </c>
      <c r="N23" s="15">
        <f t="shared" si="2"/>
        <v>1.4454710905781968E-2</v>
      </c>
      <c r="O23" s="14">
        <f t="shared" si="1"/>
        <v>5156.3068655949301</v>
      </c>
      <c r="P23" s="15">
        <f t="shared" si="3"/>
        <v>-3.0294933107767319E-2</v>
      </c>
      <c r="Q23" s="8"/>
      <c r="T23" s="35"/>
    </row>
    <row r="24" spans="1:20" ht="15.75">
      <c r="A24" s="9"/>
      <c r="B24" s="12" t="s">
        <v>87</v>
      </c>
      <c r="C24" s="10" t="s">
        <v>82</v>
      </c>
      <c r="D24" s="11" t="s">
        <v>60</v>
      </c>
      <c r="E24" s="11" t="s">
        <v>83</v>
      </c>
      <c r="F24" s="11"/>
      <c r="G24" s="10" t="s">
        <v>60</v>
      </c>
      <c r="H24" s="34">
        <v>2614</v>
      </c>
      <c r="I24" s="65">
        <v>2757.6786206232127</v>
      </c>
      <c r="J24" s="28"/>
      <c r="K24" s="69" t="s">
        <v>88</v>
      </c>
      <c r="L24" s="68">
        <v>2</v>
      </c>
      <c r="M24" s="14">
        <f t="shared" si="0"/>
        <v>5007</v>
      </c>
      <c r="N24" s="15">
        <f t="shared" si="2"/>
        <v>7.0920248261701513E-2</v>
      </c>
      <c r="O24" s="14">
        <f t="shared" si="1"/>
        <v>5567.3288539104406</v>
      </c>
      <c r="P24" s="15">
        <f t="shared" si="3"/>
        <v>4.700265896013299E-2</v>
      </c>
      <c r="Q24" s="8"/>
      <c r="T24" s="35"/>
    </row>
    <row r="25" spans="1:20" ht="15.75">
      <c r="A25" s="9"/>
      <c r="B25" s="12" t="s">
        <v>89</v>
      </c>
      <c r="C25" s="10" t="s">
        <v>90</v>
      </c>
      <c r="D25" s="11" t="s">
        <v>90</v>
      </c>
      <c r="E25" s="11"/>
      <c r="F25" s="11"/>
      <c r="G25" s="10" t="s">
        <v>60</v>
      </c>
      <c r="H25" s="34">
        <v>365</v>
      </c>
      <c r="I25" s="65">
        <v>383.17429538771296</v>
      </c>
      <c r="J25" s="28"/>
      <c r="K25" s="69" t="s">
        <v>91</v>
      </c>
      <c r="L25" s="68">
        <v>3</v>
      </c>
      <c r="M25" s="14">
        <f t="shared" si="0"/>
        <v>7691</v>
      </c>
      <c r="N25" s="15">
        <f t="shared" si="2"/>
        <v>9.6657696475700133E-2</v>
      </c>
      <c r="O25" s="14">
        <f t="shared" si="1"/>
        <v>9197.4548029065245</v>
      </c>
      <c r="P25" s="15">
        <f t="shared" si="3"/>
        <v>0.1531274556732202</v>
      </c>
      <c r="Q25" s="8"/>
      <c r="T25" s="35"/>
    </row>
    <row r="26" spans="1:20" ht="15.75">
      <c r="A26" s="9"/>
      <c r="B26" s="12" t="s">
        <v>92</v>
      </c>
      <c r="C26" s="10" t="s">
        <v>93</v>
      </c>
      <c r="D26" s="11"/>
      <c r="E26" s="11"/>
      <c r="F26" s="11"/>
      <c r="G26" s="10" t="s">
        <v>63</v>
      </c>
      <c r="H26" s="34">
        <v>2917</v>
      </c>
      <c r="I26" s="65">
        <v>3387.25</v>
      </c>
      <c r="J26" s="28"/>
      <c r="K26" s="69" t="s">
        <v>94</v>
      </c>
      <c r="L26" s="68">
        <v>1</v>
      </c>
      <c r="M26" s="14">
        <f t="shared" si="0"/>
        <v>1925</v>
      </c>
      <c r="N26" s="15">
        <f t="shared" si="2"/>
        <v>-0.17654424689283985</v>
      </c>
      <c r="O26" s="14">
        <f t="shared" si="1"/>
        <v>2069.9659771952374</v>
      </c>
      <c r="P26" s="15">
        <f t="shared" si="3"/>
        <v>-0.22143636959467189</v>
      </c>
      <c r="Q26" s="8"/>
      <c r="T26" s="35"/>
    </row>
    <row r="27" spans="1:20" ht="15.75">
      <c r="A27" s="9"/>
      <c r="B27" s="12" t="s">
        <v>95</v>
      </c>
      <c r="C27" s="10" t="s">
        <v>96</v>
      </c>
      <c r="D27" s="11"/>
      <c r="E27" s="11"/>
      <c r="F27" s="11"/>
      <c r="G27" s="10" t="s">
        <v>63</v>
      </c>
      <c r="H27" s="34">
        <v>2016</v>
      </c>
      <c r="I27" s="65">
        <v>2191.8560724513295</v>
      </c>
      <c r="J27" s="28"/>
      <c r="K27" s="74" t="s">
        <v>97</v>
      </c>
      <c r="L27" s="68">
        <v>1</v>
      </c>
      <c r="M27" s="14">
        <f t="shared" si="0"/>
        <v>2063</v>
      </c>
      <c r="N27" s="15">
        <f t="shared" si="2"/>
        <v>-0.11751209420256033</v>
      </c>
      <c r="O27" s="14">
        <f t="shared" si="1"/>
        <v>2223.1443325888804</v>
      </c>
      <c r="P27" s="15">
        <f t="shared" si="3"/>
        <v>-0.16382233255799269</v>
      </c>
      <c r="Q27" s="8"/>
      <c r="T27" s="35"/>
    </row>
    <row r="28" spans="1:20" ht="15.75">
      <c r="A28" s="9"/>
      <c r="B28" s="12" t="s">
        <v>98</v>
      </c>
      <c r="C28" s="10" t="s">
        <v>99</v>
      </c>
      <c r="D28" s="11" t="s">
        <v>99</v>
      </c>
      <c r="E28" s="11"/>
      <c r="F28" s="11"/>
      <c r="G28" s="10" t="s">
        <v>66</v>
      </c>
      <c r="H28" s="34">
        <v>3883</v>
      </c>
      <c r="I28" s="65">
        <v>4510.57</v>
      </c>
      <c r="J28" s="28"/>
      <c r="K28" s="69" t="s">
        <v>100</v>
      </c>
      <c r="L28" s="68">
        <v>3</v>
      </c>
      <c r="M28" s="14">
        <f t="shared" si="0"/>
        <v>7196</v>
      </c>
      <c r="N28" s="15">
        <f t="shared" si="2"/>
        <v>2.6075774780800698E-2</v>
      </c>
      <c r="O28" s="14">
        <f t="shared" si="1"/>
        <v>7852.415883002901</v>
      </c>
      <c r="P28" s="15">
        <f t="shared" si="3"/>
        <v>-1.5506295807655083E-2</v>
      </c>
      <c r="Q28" s="8"/>
      <c r="T28" s="35"/>
    </row>
    <row r="29" spans="1:20" ht="15.75">
      <c r="A29" s="9"/>
      <c r="B29" s="12" t="s">
        <v>101</v>
      </c>
      <c r="C29" s="10" t="s">
        <v>102</v>
      </c>
      <c r="D29" s="11" t="s">
        <v>103</v>
      </c>
      <c r="E29" s="11"/>
      <c r="F29" s="11"/>
      <c r="G29" s="10" t="s">
        <v>66</v>
      </c>
      <c r="H29" s="34">
        <v>1190</v>
      </c>
      <c r="I29" s="65">
        <v>1285.9673068052323</v>
      </c>
      <c r="J29" s="28"/>
      <c r="K29" s="69" t="s">
        <v>104</v>
      </c>
      <c r="L29" s="75">
        <v>3</v>
      </c>
      <c r="M29" s="14">
        <f t="shared" si="0"/>
        <v>6567</v>
      </c>
      <c r="N29" s="15">
        <f t="shared" si="2"/>
        <v>-6.3613172181000752E-2</v>
      </c>
      <c r="O29" s="14">
        <f t="shared" si="1"/>
        <v>8161.0746057065471</v>
      </c>
      <c r="P29" s="15">
        <f t="shared" si="3"/>
        <v>2.3191676099760531E-2</v>
      </c>
      <c r="Q29" s="8"/>
      <c r="T29" s="35"/>
    </row>
    <row r="30" spans="1:20" ht="15.75">
      <c r="A30" s="9"/>
      <c r="B30" s="12" t="s">
        <v>105</v>
      </c>
      <c r="C30" s="10" t="s">
        <v>106</v>
      </c>
      <c r="D30" s="11" t="s">
        <v>106</v>
      </c>
      <c r="E30" s="11"/>
      <c r="F30" s="11"/>
      <c r="G30" s="10" t="s">
        <v>66</v>
      </c>
      <c r="H30" s="34">
        <v>542</v>
      </c>
      <c r="I30" s="65">
        <v>579.29951444098992</v>
      </c>
      <c r="J30" s="28"/>
      <c r="K30" s="69" t="s">
        <v>107</v>
      </c>
      <c r="L30" s="75">
        <v>1</v>
      </c>
      <c r="M30" s="14">
        <f t="shared" si="0"/>
        <v>2055</v>
      </c>
      <c r="N30" s="15">
        <f t="shared" si="2"/>
        <v>-0.12093424798170696</v>
      </c>
      <c r="O30" s="14">
        <f t="shared" si="1"/>
        <v>2199.5911896752359</v>
      </c>
      <c r="P30" s="15">
        <f t="shared" si="3"/>
        <v>-0.17268123200674099</v>
      </c>
      <c r="Q30" s="8"/>
      <c r="T30" s="35"/>
    </row>
    <row r="31" spans="1:20" ht="15.75">
      <c r="A31" s="9"/>
      <c r="B31" s="12" t="s">
        <v>108</v>
      </c>
      <c r="C31" s="10" t="s">
        <v>109</v>
      </c>
      <c r="D31" s="11" t="s">
        <v>109</v>
      </c>
      <c r="E31" s="11"/>
      <c r="F31" s="11"/>
      <c r="G31" s="10" t="s">
        <v>66</v>
      </c>
      <c r="H31" s="34">
        <v>472</v>
      </c>
      <c r="I31" s="65">
        <v>487.75453595673662</v>
      </c>
      <c r="J31" s="28"/>
      <c r="K31" s="76" t="s">
        <v>110</v>
      </c>
      <c r="L31" s="75">
        <v>2</v>
      </c>
      <c r="M31" s="14">
        <f t="shared" si="0"/>
        <v>6063</v>
      </c>
      <c r="N31" s="15">
        <f t="shared" si="2"/>
        <v>0.29678239768537973</v>
      </c>
      <c r="O31" s="14">
        <f t="shared" ref="O31:O36" si="4">IF(K31="",0,(SUMIF($G$11:$G$111,K31,$I$11:$I$111)))</f>
        <v>7065.8129709932291</v>
      </c>
      <c r="P31" s="15">
        <f t="shared" si="3"/>
        <v>0.32881048748335989</v>
      </c>
      <c r="Q31" s="8"/>
      <c r="T31" s="35"/>
    </row>
    <row r="32" spans="1:20" ht="15.75">
      <c r="A32" s="9"/>
      <c r="B32" s="12" t="s">
        <v>111</v>
      </c>
      <c r="C32" s="10" t="s">
        <v>112</v>
      </c>
      <c r="D32" s="11" t="s">
        <v>112</v>
      </c>
      <c r="E32" s="11"/>
      <c r="F32" s="11"/>
      <c r="G32" s="10" t="s">
        <v>66</v>
      </c>
      <c r="H32" s="34">
        <v>426</v>
      </c>
      <c r="I32" s="65">
        <v>454.25207001946785</v>
      </c>
      <c r="J32" s="28"/>
      <c r="K32" s="69" t="s">
        <v>113</v>
      </c>
      <c r="L32" s="75">
        <v>3</v>
      </c>
      <c r="M32" s="14">
        <f t="shared" si="0"/>
        <v>6518</v>
      </c>
      <c r="N32" s="15">
        <f t="shared" si="2"/>
        <v>-7.060006948009187E-2</v>
      </c>
      <c r="O32" s="14">
        <f t="shared" si="4"/>
        <v>7039.386777143277</v>
      </c>
      <c r="P32" s="15">
        <f t="shared" si="3"/>
        <v>-0.11743951584717194</v>
      </c>
      <c r="Q32" s="8"/>
      <c r="T32" s="35"/>
    </row>
    <row r="33" spans="1:20" ht="15.75">
      <c r="A33" s="9"/>
      <c r="B33" s="12" t="s">
        <v>114</v>
      </c>
      <c r="C33" s="10" t="s">
        <v>115</v>
      </c>
      <c r="D33" s="11"/>
      <c r="E33" s="11"/>
      <c r="F33" s="11"/>
      <c r="G33" s="10" t="s">
        <v>71</v>
      </c>
      <c r="H33" s="34">
        <v>106</v>
      </c>
      <c r="I33" s="65">
        <v>109.94866111808081</v>
      </c>
      <c r="J33" s="28"/>
      <c r="K33" s="69" t="s">
        <v>116</v>
      </c>
      <c r="L33" s="75">
        <v>2</v>
      </c>
      <c r="M33" s="14">
        <f t="shared" si="0"/>
        <v>4169</v>
      </c>
      <c r="N33" s="15">
        <f t="shared" si="2"/>
        <v>-0.10831505592110373</v>
      </c>
      <c r="O33" s="14">
        <f t="shared" si="4"/>
        <v>4580.5218337901233</v>
      </c>
      <c r="P33" s="15">
        <f t="shared" si="3"/>
        <v>-0.13857818259924332</v>
      </c>
      <c r="Q33" s="8"/>
      <c r="T33" s="35"/>
    </row>
    <row r="34" spans="1:20" ht="15.75">
      <c r="A34" s="9"/>
      <c r="B34" s="12" t="s">
        <v>117</v>
      </c>
      <c r="C34" s="10" t="s">
        <v>118</v>
      </c>
      <c r="D34" s="11" t="s">
        <v>60</v>
      </c>
      <c r="E34" s="11" t="s">
        <v>119</v>
      </c>
      <c r="F34" s="11"/>
      <c r="G34" s="10" t="s">
        <v>71</v>
      </c>
      <c r="H34" s="34">
        <v>715</v>
      </c>
      <c r="I34" s="65">
        <v>778.90817136377245</v>
      </c>
      <c r="J34" s="28"/>
      <c r="K34" s="69" t="s">
        <v>120</v>
      </c>
      <c r="L34" s="75">
        <v>3</v>
      </c>
      <c r="M34" s="14">
        <f t="shared" si="0"/>
        <v>7417</v>
      </c>
      <c r="N34" s="15">
        <f t="shared" si="2"/>
        <v>5.7588107497109471E-2</v>
      </c>
      <c r="O34" s="14">
        <f t="shared" si="4"/>
        <v>8691.5687472779828</v>
      </c>
      <c r="P34" s="15">
        <f t="shared" si="3"/>
        <v>8.9702180671797541E-2</v>
      </c>
      <c r="Q34" s="8"/>
      <c r="T34" s="35"/>
    </row>
    <row r="35" spans="1:20" ht="15.75">
      <c r="A35" s="9"/>
      <c r="B35" s="12" t="s">
        <v>121</v>
      </c>
      <c r="C35" s="10" t="s">
        <v>122</v>
      </c>
      <c r="D35" s="11" t="s">
        <v>122</v>
      </c>
      <c r="E35" s="11"/>
      <c r="F35" s="11"/>
      <c r="G35" s="10" t="s">
        <v>71</v>
      </c>
      <c r="H35" s="34">
        <v>697</v>
      </c>
      <c r="I35" s="65">
        <v>745.44725056239383</v>
      </c>
      <c r="J35" s="28"/>
      <c r="K35" s="69" t="s">
        <v>123</v>
      </c>
      <c r="L35" s="75">
        <v>2</v>
      </c>
      <c r="M35" s="14">
        <f t="shared" si="0"/>
        <v>5307</v>
      </c>
      <c r="N35" s="15">
        <f t="shared" si="2"/>
        <v>0.135085631620701</v>
      </c>
      <c r="O35" s="14">
        <f t="shared" si="4"/>
        <v>5972.19</v>
      </c>
      <c r="P35" s="15">
        <f t="shared" si="3"/>
        <v>0.12314163109354276</v>
      </c>
      <c r="Q35" s="8"/>
      <c r="T35" s="35"/>
    </row>
    <row r="36" spans="1:20" ht="15.75">
      <c r="A36" s="9"/>
      <c r="B36" s="12" t="s">
        <v>124</v>
      </c>
      <c r="C36" s="10" t="s">
        <v>125</v>
      </c>
      <c r="D36" s="11" t="s">
        <v>126</v>
      </c>
      <c r="E36" s="11"/>
      <c r="F36" s="11"/>
      <c r="G36" s="10" t="s">
        <v>71</v>
      </c>
      <c r="H36" s="34">
        <v>101</v>
      </c>
      <c r="I36" s="65">
        <v>103.81392279017334</v>
      </c>
      <c r="J36" s="28"/>
      <c r="K36" s="69" t="s">
        <v>127</v>
      </c>
      <c r="L36" s="75">
        <v>1</v>
      </c>
      <c r="M36" s="14">
        <f t="shared" si="0"/>
        <v>2410</v>
      </c>
      <c r="N36" s="15">
        <f t="shared" si="2"/>
        <v>3.0923825967925169E-2</v>
      </c>
      <c r="O36" s="14">
        <f t="shared" si="4"/>
        <v>3644.10588824568</v>
      </c>
      <c r="P36" s="15">
        <f t="shared" si="3"/>
        <v>0.37063523806236465</v>
      </c>
      <c r="Q36" s="8"/>
      <c r="T36" s="35"/>
    </row>
    <row r="37" spans="1:20" ht="15.75">
      <c r="A37" s="9"/>
      <c r="B37" s="12" t="s">
        <v>128</v>
      </c>
      <c r="C37" s="10" t="s">
        <v>125</v>
      </c>
      <c r="D37" s="11" t="s">
        <v>126</v>
      </c>
      <c r="E37" s="11"/>
      <c r="F37" s="11"/>
      <c r="G37" s="10" t="s">
        <v>71</v>
      </c>
      <c r="H37" s="34">
        <v>869</v>
      </c>
      <c r="I37" s="65">
        <v>1096.43</v>
      </c>
      <c r="J37" s="28"/>
      <c r="K37" s="69"/>
      <c r="L37" s="75"/>
      <c r="M37" s="14"/>
      <c r="N37" s="15"/>
      <c r="O37" s="14"/>
      <c r="P37" s="15"/>
      <c r="Q37" s="8"/>
      <c r="T37" s="35"/>
    </row>
    <row r="38" spans="1:20">
      <c r="A38" s="9"/>
      <c r="B38" s="12" t="s">
        <v>129</v>
      </c>
      <c r="C38" s="10" t="s">
        <v>130</v>
      </c>
      <c r="D38" s="11" t="s">
        <v>130</v>
      </c>
      <c r="E38" s="11"/>
      <c r="F38" s="11"/>
      <c r="G38" s="10" t="s">
        <v>74</v>
      </c>
      <c r="H38" s="34">
        <v>1677</v>
      </c>
      <c r="I38" s="65">
        <v>1809.9419611397877</v>
      </c>
      <c r="J38" s="28"/>
      <c r="K38" s="3"/>
      <c r="L38" s="2"/>
      <c r="M38" s="14">
        <f t="shared" ref="M38:M69" si="5">IF(K38="",0,(SUMIF($G$11:$G$82,K38,$H$11:$H$82)))</f>
        <v>0</v>
      </c>
      <c r="N38" s="15">
        <f t="shared" ref="N38:N76" si="6">IF(K38="",-1,(-($L$6-(M38/L38))/$L$6))</f>
        <v>-1</v>
      </c>
      <c r="O38" s="14">
        <f t="shared" ref="O38:O69" si="7">IF(K38="",0,(SUMIF($G$11:$G$82,K38,$I$11:$I$82)))</f>
        <v>0</v>
      </c>
      <c r="P38" s="15">
        <f t="shared" ref="P38:P76" si="8">IF(K38="",-1,(-($M$6-(O38/L38))/$M$6))</f>
        <v>-1</v>
      </c>
      <c r="Q38" s="8"/>
      <c r="T38" s="35"/>
    </row>
    <row r="39" spans="1:20">
      <c r="A39" s="9"/>
      <c r="B39" s="12" t="s">
        <v>131</v>
      </c>
      <c r="C39" s="10" t="s">
        <v>132</v>
      </c>
      <c r="D39" s="11" t="s">
        <v>133</v>
      </c>
      <c r="E39" s="11"/>
      <c r="F39" s="11"/>
      <c r="G39" s="10" t="s">
        <v>74</v>
      </c>
      <c r="H39" s="34">
        <v>627</v>
      </c>
      <c r="I39" s="65">
        <v>1918.05</v>
      </c>
      <c r="J39" s="28"/>
      <c r="K39" s="3"/>
      <c r="L39" s="2"/>
      <c r="M39" s="14">
        <f t="shared" si="5"/>
        <v>0</v>
      </c>
      <c r="N39" s="15">
        <f t="shared" si="6"/>
        <v>-1</v>
      </c>
      <c r="O39" s="14">
        <f t="shared" si="7"/>
        <v>0</v>
      </c>
      <c r="P39" s="15">
        <f t="shared" si="8"/>
        <v>-1</v>
      </c>
      <c r="Q39" s="8"/>
      <c r="T39" s="35"/>
    </row>
    <row r="40" spans="1:20">
      <c r="A40" s="9"/>
      <c r="B40" s="12" t="s">
        <v>134</v>
      </c>
      <c r="C40" s="10" t="s">
        <v>132</v>
      </c>
      <c r="D40" s="11" t="s">
        <v>133</v>
      </c>
      <c r="E40" s="11"/>
      <c r="F40" s="11"/>
      <c r="G40" s="10" t="s">
        <v>74</v>
      </c>
      <c r="H40" s="34">
        <v>74</v>
      </c>
      <c r="I40" s="65">
        <v>75.198933599255213</v>
      </c>
      <c r="J40" s="28"/>
      <c r="K40" s="3"/>
      <c r="L40" s="2"/>
      <c r="M40" s="14">
        <f t="shared" si="5"/>
        <v>0</v>
      </c>
      <c r="N40" s="15">
        <f t="shared" si="6"/>
        <v>-1</v>
      </c>
      <c r="O40" s="14">
        <f t="shared" si="7"/>
        <v>0</v>
      </c>
      <c r="P40" s="15">
        <f t="shared" si="8"/>
        <v>-1</v>
      </c>
      <c r="Q40" s="8"/>
      <c r="T40" s="35"/>
    </row>
    <row r="41" spans="1:20">
      <c r="A41" s="9"/>
      <c r="B41" s="12" t="s">
        <v>135</v>
      </c>
      <c r="C41" s="10" t="s">
        <v>132</v>
      </c>
      <c r="D41" s="11" t="s">
        <v>133</v>
      </c>
      <c r="E41" s="11"/>
      <c r="F41" s="11"/>
      <c r="G41" s="10" t="s">
        <v>74</v>
      </c>
      <c r="H41" s="34">
        <v>168</v>
      </c>
      <c r="I41" s="65">
        <v>178.37637761855166</v>
      </c>
      <c r="J41" s="28"/>
      <c r="K41" s="3"/>
      <c r="L41" s="2"/>
      <c r="M41" s="14">
        <f t="shared" si="5"/>
        <v>0</v>
      </c>
      <c r="N41" s="15">
        <f t="shared" si="6"/>
        <v>-1</v>
      </c>
      <c r="O41" s="14">
        <f t="shared" si="7"/>
        <v>0</v>
      </c>
      <c r="P41" s="15">
        <f t="shared" si="8"/>
        <v>-1</v>
      </c>
      <c r="Q41" s="8"/>
      <c r="T41" s="35"/>
    </row>
    <row r="42" spans="1:20">
      <c r="A42" s="9"/>
      <c r="B42" s="12" t="s">
        <v>136</v>
      </c>
      <c r="C42" s="10" t="s">
        <v>137</v>
      </c>
      <c r="D42" s="11"/>
      <c r="E42" s="11"/>
      <c r="F42" s="11"/>
      <c r="G42" s="10" t="s">
        <v>77</v>
      </c>
      <c r="H42" s="34">
        <v>3678</v>
      </c>
      <c r="I42" s="65">
        <v>3967.2184478890376</v>
      </c>
      <c r="J42" s="28"/>
      <c r="K42" s="3"/>
      <c r="L42" s="2"/>
      <c r="M42" s="14">
        <f t="shared" si="5"/>
        <v>0</v>
      </c>
      <c r="N42" s="15">
        <f t="shared" si="6"/>
        <v>-1</v>
      </c>
      <c r="O42" s="14">
        <f t="shared" si="7"/>
        <v>0</v>
      </c>
      <c r="P42" s="15">
        <f t="shared" si="8"/>
        <v>-1</v>
      </c>
      <c r="Q42" s="8"/>
      <c r="T42" s="35"/>
    </row>
    <row r="43" spans="1:20">
      <c r="A43" s="9"/>
      <c r="B43" s="12" t="s">
        <v>138</v>
      </c>
      <c r="C43" s="10" t="s">
        <v>137</v>
      </c>
      <c r="D43" s="11"/>
      <c r="E43" s="11"/>
      <c r="F43" s="11"/>
      <c r="G43" s="10" t="s">
        <v>77</v>
      </c>
      <c r="H43" s="34">
        <v>2465</v>
      </c>
      <c r="I43" s="65">
        <v>2653.5353542821372</v>
      </c>
      <c r="J43" s="28"/>
      <c r="K43" s="3"/>
      <c r="L43" s="2"/>
      <c r="M43" s="14">
        <f t="shared" si="5"/>
        <v>0</v>
      </c>
      <c r="N43" s="15">
        <f t="shared" si="6"/>
        <v>-1</v>
      </c>
      <c r="O43" s="14">
        <f t="shared" si="7"/>
        <v>0</v>
      </c>
      <c r="P43" s="15">
        <f t="shared" si="8"/>
        <v>-1</v>
      </c>
      <c r="Q43" s="8"/>
      <c r="T43" s="35"/>
    </row>
    <row r="44" spans="1:20">
      <c r="A44" s="9"/>
      <c r="B44" s="12" t="s">
        <v>139</v>
      </c>
      <c r="C44" s="10" t="s">
        <v>140</v>
      </c>
      <c r="D44" s="11" t="s">
        <v>60</v>
      </c>
      <c r="E44" s="11" t="s">
        <v>140</v>
      </c>
      <c r="F44" s="11"/>
      <c r="G44" s="10" t="s">
        <v>77</v>
      </c>
      <c r="H44" s="34">
        <v>321</v>
      </c>
      <c r="I44" s="65">
        <v>341.0272511336247</v>
      </c>
      <c r="J44" s="28"/>
      <c r="K44" s="3"/>
      <c r="L44" s="2"/>
      <c r="M44" s="14">
        <f t="shared" si="5"/>
        <v>0</v>
      </c>
      <c r="N44" s="15">
        <f t="shared" si="6"/>
        <v>-1</v>
      </c>
      <c r="O44" s="14">
        <f t="shared" si="7"/>
        <v>0</v>
      </c>
      <c r="P44" s="15">
        <f t="shared" si="8"/>
        <v>-1</v>
      </c>
      <c r="Q44" s="8"/>
      <c r="T44" s="35"/>
    </row>
    <row r="45" spans="1:20">
      <c r="A45" s="9"/>
      <c r="B45" s="12" t="s">
        <v>141</v>
      </c>
      <c r="C45" s="10" t="s">
        <v>142</v>
      </c>
      <c r="D45" s="11"/>
      <c r="E45" s="11"/>
      <c r="F45" s="11"/>
      <c r="G45" s="10" t="s">
        <v>80</v>
      </c>
      <c r="H45" s="34">
        <v>4162</v>
      </c>
      <c r="I45" s="65">
        <v>4404.82</v>
      </c>
      <c r="J45" s="28"/>
      <c r="K45" s="3"/>
      <c r="L45" s="2"/>
      <c r="M45" s="14">
        <f t="shared" si="5"/>
        <v>0</v>
      </c>
      <c r="N45" s="15">
        <f t="shared" si="6"/>
        <v>-1</v>
      </c>
      <c r="O45" s="14">
        <f t="shared" si="7"/>
        <v>0</v>
      </c>
      <c r="P45" s="15">
        <f t="shared" si="8"/>
        <v>-1</v>
      </c>
      <c r="Q45" s="8"/>
      <c r="T45" s="35"/>
    </row>
    <row r="46" spans="1:20">
      <c r="A46" s="9"/>
      <c r="B46" s="12" t="s">
        <v>143</v>
      </c>
      <c r="C46" s="10" t="s">
        <v>144</v>
      </c>
      <c r="D46" s="11"/>
      <c r="E46" s="11"/>
      <c r="F46" s="11"/>
      <c r="G46" s="10" t="s">
        <v>80</v>
      </c>
      <c r="H46" s="34">
        <v>2990</v>
      </c>
      <c r="I46" s="65">
        <v>3261.0132368992763</v>
      </c>
      <c r="J46" s="28"/>
      <c r="K46" s="3"/>
      <c r="L46" s="2"/>
      <c r="M46" s="14">
        <f t="shared" si="5"/>
        <v>0</v>
      </c>
      <c r="N46" s="15">
        <f t="shared" si="6"/>
        <v>-1</v>
      </c>
      <c r="O46" s="14">
        <f t="shared" si="7"/>
        <v>0</v>
      </c>
      <c r="P46" s="15">
        <f t="shared" si="8"/>
        <v>-1</v>
      </c>
      <c r="Q46" s="8"/>
      <c r="T46" s="35"/>
    </row>
    <row r="47" spans="1:20">
      <c r="A47" s="9"/>
      <c r="B47" s="12" t="s">
        <v>145</v>
      </c>
      <c r="C47" s="10" t="s">
        <v>146</v>
      </c>
      <c r="D47" s="11" t="s">
        <v>146</v>
      </c>
      <c r="E47" s="11"/>
      <c r="F47" s="11"/>
      <c r="G47" s="10" t="s">
        <v>84</v>
      </c>
      <c r="H47" s="34">
        <v>2614</v>
      </c>
      <c r="I47" s="65">
        <v>2827.75</v>
      </c>
      <c r="J47" s="28"/>
      <c r="K47" s="3"/>
      <c r="L47" s="2"/>
      <c r="M47" s="14">
        <f t="shared" si="5"/>
        <v>0</v>
      </c>
      <c r="N47" s="15">
        <f t="shared" si="6"/>
        <v>-1</v>
      </c>
      <c r="O47" s="14">
        <f t="shared" si="7"/>
        <v>0</v>
      </c>
      <c r="P47" s="15">
        <f t="shared" si="8"/>
        <v>-1</v>
      </c>
      <c r="Q47" s="8"/>
      <c r="T47" s="35"/>
    </row>
    <row r="48" spans="1:20">
      <c r="A48" s="9"/>
      <c r="B48" s="12" t="s">
        <v>147</v>
      </c>
      <c r="C48" s="10" t="s">
        <v>148</v>
      </c>
      <c r="D48" s="11" t="s">
        <v>149</v>
      </c>
      <c r="E48" s="11" t="s">
        <v>150</v>
      </c>
      <c r="F48" s="11"/>
      <c r="G48" s="10" t="s">
        <v>84</v>
      </c>
      <c r="H48" s="34">
        <v>2113</v>
      </c>
      <c r="I48" s="65">
        <v>2432.77</v>
      </c>
      <c r="J48" s="28"/>
      <c r="K48" s="3"/>
      <c r="L48" s="2"/>
      <c r="M48" s="14">
        <f t="shared" si="5"/>
        <v>0</v>
      </c>
      <c r="N48" s="15">
        <f t="shared" si="6"/>
        <v>-1</v>
      </c>
      <c r="O48" s="14">
        <f t="shared" si="7"/>
        <v>0</v>
      </c>
      <c r="P48" s="15">
        <f t="shared" si="8"/>
        <v>-1</v>
      </c>
      <c r="Q48" s="8"/>
      <c r="T48" s="35"/>
    </row>
    <row r="49" spans="1:20">
      <c r="A49" s="9"/>
      <c r="B49" s="12" t="s">
        <v>151</v>
      </c>
      <c r="C49" s="10" t="s">
        <v>148</v>
      </c>
      <c r="D49" s="11" t="s">
        <v>149</v>
      </c>
      <c r="E49" s="11" t="s">
        <v>150</v>
      </c>
      <c r="F49" s="11"/>
      <c r="G49" s="10" t="s">
        <v>84</v>
      </c>
      <c r="H49" s="34">
        <v>96</v>
      </c>
      <c r="I49" s="65">
        <v>101.69726508177956</v>
      </c>
      <c r="J49" s="28"/>
      <c r="K49" s="3"/>
      <c r="L49" s="2"/>
      <c r="M49" s="14">
        <f t="shared" si="5"/>
        <v>0</v>
      </c>
      <c r="N49" s="15">
        <f t="shared" si="6"/>
        <v>-1</v>
      </c>
      <c r="O49" s="14">
        <f t="shared" si="7"/>
        <v>0</v>
      </c>
      <c r="P49" s="15">
        <f t="shared" si="8"/>
        <v>-1</v>
      </c>
      <c r="Q49" s="8"/>
      <c r="T49" s="35"/>
    </row>
    <row r="50" spans="1:20">
      <c r="A50" s="9"/>
      <c r="B50" s="12" t="s">
        <v>152</v>
      </c>
      <c r="C50" s="10" t="s">
        <v>153</v>
      </c>
      <c r="D50" s="11" t="s">
        <v>149</v>
      </c>
      <c r="E50" s="11" t="s">
        <v>154</v>
      </c>
      <c r="F50" s="11"/>
      <c r="G50" s="10" t="s">
        <v>84</v>
      </c>
      <c r="H50" s="34">
        <v>733</v>
      </c>
      <c r="I50" s="65">
        <v>941.62</v>
      </c>
      <c r="J50" s="28"/>
      <c r="K50" s="3"/>
      <c r="L50" s="2"/>
      <c r="M50" s="14">
        <f t="shared" si="5"/>
        <v>0</v>
      </c>
      <c r="N50" s="15">
        <f t="shared" si="6"/>
        <v>-1</v>
      </c>
      <c r="O50" s="14">
        <f t="shared" si="7"/>
        <v>0</v>
      </c>
      <c r="P50" s="15">
        <f t="shared" si="8"/>
        <v>-1</v>
      </c>
      <c r="Q50" s="8"/>
      <c r="T50" s="35"/>
    </row>
    <row r="51" spans="1:20">
      <c r="A51" s="9"/>
      <c r="B51" s="12" t="s">
        <v>155</v>
      </c>
      <c r="C51" s="10" t="s">
        <v>156</v>
      </c>
      <c r="D51" s="11" t="s">
        <v>156</v>
      </c>
      <c r="E51" s="11"/>
      <c r="F51" s="11"/>
      <c r="G51" s="10" t="s">
        <v>86</v>
      </c>
      <c r="H51" s="34">
        <v>415</v>
      </c>
      <c r="I51" s="65">
        <v>427.91838020471045</v>
      </c>
      <c r="J51" s="28"/>
      <c r="K51" s="3"/>
      <c r="L51" s="2"/>
      <c r="M51" s="14">
        <f t="shared" si="5"/>
        <v>0</v>
      </c>
      <c r="N51" s="15">
        <f t="shared" si="6"/>
        <v>-1</v>
      </c>
      <c r="O51" s="14">
        <f t="shared" si="7"/>
        <v>0</v>
      </c>
      <c r="P51" s="15">
        <f t="shared" si="8"/>
        <v>-1</v>
      </c>
      <c r="Q51" s="8"/>
      <c r="T51" s="35"/>
    </row>
    <row r="52" spans="1:20">
      <c r="A52" s="9"/>
      <c r="B52" s="12" t="s">
        <v>157</v>
      </c>
      <c r="C52" s="10" t="s">
        <v>158</v>
      </c>
      <c r="D52" s="11" t="s">
        <v>159</v>
      </c>
      <c r="E52" s="11"/>
      <c r="F52" s="11"/>
      <c r="G52" s="10" t="s">
        <v>86</v>
      </c>
      <c r="H52" s="34">
        <v>213</v>
      </c>
      <c r="I52" s="65">
        <v>229.26980761203203</v>
      </c>
      <c r="J52" s="28"/>
      <c r="K52" s="3"/>
      <c r="L52" s="2"/>
      <c r="M52" s="14">
        <f t="shared" si="5"/>
        <v>0</v>
      </c>
      <c r="N52" s="15">
        <f t="shared" si="6"/>
        <v>-1</v>
      </c>
      <c r="O52" s="14">
        <f t="shared" si="7"/>
        <v>0</v>
      </c>
      <c r="P52" s="15">
        <f t="shared" si="8"/>
        <v>-1</v>
      </c>
      <c r="Q52" s="8"/>
      <c r="T52" s="35"/>
    </row>
    <row r="53" spans="1:20">
      <c r="A53" s="9"/>
      <c r="B53" s="12" t="s">
        <v>160</v>
      </c>
      <c r="C53" s="10" t="s">
        <v>161</v>
      </c>
      <c r="D53" s="11" t="s">
        <v>86</v>
      </c>
      <c r="E53" s="11"/>
      <c r="F53" s="11"/>
      <c r="G53" s="10" t="s">
        <v>86</v>
      </c>
      <c r="H53" s="34">
        <v>155</v>
      </c>
      <c r="I53" s="65">
        <v>156.84352643372665</v>
      </c>
      <c r="J53" s="28"/>
      <c r="K53" s="3"/>
      <c r="L53" s="2"/>
      <c r="M53" s="14">
        <f t="shared" si="5"/>
        <v>0</v>
      </c>
      <c r="N53" s="15">
        <f t="shared" si="6"/>
        <v>-1</v>
      </c>
      <c r="O53" s="14">
        <f t="shared" si="7"/>
        <v>0</v>
      </c>
      <c r="P53" s="15">
        <f t="shared" si="8"/>
        <v>-1</v>
      </c>
      <c r="Q53" s="8"/>
      <c r="T53" s="35"/>
    </row>
    <row r="54" spans="1:20">
      <c r="A54" s="9"/>
      <c r="B54" s="12" t="s">
        <v>162</v>
      </c>
      <c r="C54" s="10" t="s">
        <v>163</v>
      </c>
      <c r="D54" s="11" t="s">
        <v>86</v>
      </c>
      <c r="E54" s="11"/>
      <c r="F54" s="11"/>
      <c r="G54" s="10" t="s">
        <v>86</v>
      </c>
      <c r="H54" s="34">
        <v>3269</v>
      </c>
      <c r="I54" s="65">
        <v>3607.58</v>
      </c>
      <c r="J54" s="28"/>
      <c r="K54" s="3"/>
      <c r="L54" s="2"/>
      <c r="M54" s="14">
        <f t="shared" si="5"/>
        <v>0</v>
      </c>
      <c r="N54" s="15">
        <f t="shared" si="6"/>
        <v>-1</v>
      </c>
      <c r="O54" s="14">
        <f t="shared" si="7"/>
        <v>0</v>
      </c>
      <c r="P54" s="15">
        <f t="shared" si="8"/>
        <v>-1</v>
      </c>
      <c r="Q54" s="8"/>
      <c r="T54" s="35"/>
    </row>
    <row r="55" spans="1:20">
      <c r="A55" s="9"/>
      <c r="B55" s="12" t="s">
        <v>164</v>
      </c>
      <c r="C55" s="10" t="s">
        <v>165</v>
      </c>
      <c r="D55" s="11" t="s">
        <v>165</v>
      </c>
      <c r="E55" s="11"/>
      <c r="F55" s="11"/>
      <c r="G55" s="10" t="s">
        <v>86</v>
      </c>
      <c r="H55" s="34">
        <v>691</v>
      </c>
      <c r="I55" s="65">
        <v>734.69515134446146</v>
      </c>
      <c r="J55" s="28"/>
      <c r="K55" s="3"/>
      <c r="L55" s="2"/>
      <c r="M55" s="14">
        <f t="shared" si="5"/>
        <v>0</v>
      </c>
      <c r="N55" s="15">
        <f t="shared" si="6"/>
        <v>-1</v>
      </c>
      <c r="O55" s="14">
        <f t="shared" si="7"/>
        <v>0</v>
      </c>
      <c r="P55" s="15">
        <f t="shared" si="8"/>
        <v>-1</v>
      </c>
      <c r="Q55" s="8"/>
      <c r="T55" s="35"/>
    </row>
    <row r="56" spans="1:20">
      <c r="A56" s="9"/>
      <c r="B56" s="12" t="s">
        <v>166</v>
      </c>
      <c r="C56" s="10" t="s">
        <v>167</v>
      </c>
      <c r="D56" s="11"/>
      <c r="E56" s="11"/>
      <c r="F56" s="11"/>
      <c r="G56" s="10" t="s">
        <v>88</v>
      </c>
      <c r="H56" s="34">
        <v>1462</v>
      </c>
      <c r="I56" s="65">
        <v>1583.903809370865</v>
      </c>
      <c r="J56" s="28"/>
      <c r="K56" s="3"/>
      <c r="L56" s="2"/>
      <c r="M56" s="14">
        <f t="shared" si="5"/>
        <v>0</v>
      </c>
      <c r="N56" s="15">
        <f t="shared" si="6"/>
        <v>-1</v>
      </c>
      <c r="O56" s="14">
        <f t="shared" si="7"/>
        <v>0</v>
      </c>
      <c r="P56" s="15">
        <f t="shared" si="8"/>
        <v>-1</v>
      </c>
      <c r="Q56" s="8"/>
      <c r="T56" s="35"/>
    </row>
    <row r="57" spans="1:20">
      <c r="A57" s="9"/>
      <c r="B57" s="12" t="s">
        <v>168</v>
      </c>
      <c r="C57" s="10" t="s">
        <v>169</v>
      </c>
      <c r="D57" s="11"/>
      <c r="E57" s="11"/>
      <c r="F57" s="11"/>
      <c r="G57" s="10" t="s">
        <v>88</v>
      </c>
      <c r="H57" s="34">
        <v>2001</v>
      </c>
      <c r="I57" s="65">
        <v>2325.9</v>
      </c>
      <c r="J57" s="28"/>
      <c r="K57" s="3"/>
      <c r="L57" s="2"/>
      <c r="M57" s="14">
        <f t="shared" si="5"/>
        <v>0</v>
      </c>
      <c r="N57" s="15">
        <f t="shared" si="6"/>
        <v>-1</v>
      </c>
      <c r="O57" s="14">
        <f t="shared" si="7"/>
        <v>0</v>
      </c>
      <c r="P57" s="15">
        <f t="shared" si="8"/>
        <v>-1</v>
      </c>
      <c r="Q57" s="8"/>
      <c r="T57" s="35"/>
    </row>
    <row r="58" spans="1:20">
      <c r="A58" s="9"/>
      <c r="B58" s="12" t="s">
        <v>170</v>
      </c>
      <c r="C58" s="10" t="s">
        <v>171</v>
      </c>
      <c r="D58" s="11"/>
      <c r="E58" s="11"/>
      <c r="F58" s="11"/>
      <c r="G58" s="10" t="s">
        <v>88</v>
      </c>
      <c r="H58" s="34">
        <v>1544</v>
      </c>
      <c r="I58" s="65">
        <v>1657.5250445395752</v>
      </c>
      <c r="J58" s="28"/>
      <c r="K58" s="3"/>
      <c r="L58" s="2"/>
      <c r="M58" s="14">
        <f t="shared" si="5"/>
        <v>0</v>
      </c>
      <c r="N58" s="15">
        <f t="shared" si="6"/>
        <v>-1</v>
      </c>
      <c r="O58" s="14">
        <f t="shared" si="7"/>
        <v>0</v>
      </c>
      <c r="P58" s="15">
        <f t="shared" si="8"/>
        <v>-1</v>
      </c>
      <c r="Q58" s="8"/>
      <c r="T58" s="35"/>
    </row>
    <row r="59" spans="1:20">
      <c r="A59" s="9"/>
      <c r="B59" s="12" t="s">
        <v>172</v>
      </c>
      <c r="C59" s="10" t="s">
        <v>173</v>
      </c>
      <c r="D59" s="11"/>
      <c r="E59" s="11"/>
      <c r="F59" s="11"/>
      <c r="G59" s="10" t="s">
        <v>91</v>
      </c>
      <c r="H59" s="34">
        <v>2108</v>
      </c>
      <c r="I59" s="65">
        <v>2497.88</v>
      </c>
      <c r="J59" s="28"/>
      <c r="K59" s="3"/>
      <c r="L59" s="2"/>
      <c r="M59" s="14">
        <f t="shared" si="5"/>
        <v>0</v>
      </c>
      <c r="N59" s="15">
        <f t="shared" si="6"/>
        <v>-1</v>
      </c>
      <c r="O59" s="14">
        <f t="shared" si="7"/>
        <v>0</v>
      </c>
      <c r="P59" s="15">
        <f t="shared" si="8"/>
        <v>-1</v>
      </c>
      <c r="Q59" s="8"/>
      <c r="T59" s="35"/>
    </row>
    <row r="60" spans="1:20">
      <c r="A60" s="9"/>
      <c r="B60" s="12" t="s">
        <v>174</v>
      </c>
      <c r="C60" s="10" t="s">
        <v>175</v>
      </c>
      <c r="D60" s="11"/>
      <c r="E60" s="11"/>
      <c r="F60" s="11"/>
      <c r="G60" s="10" t="s">
        <v>91</v>
      </c>
      <c r="H60" s="34">
        <v>1369</v>
      </c>
      <c r="I60" s="65">
        <v>2010.25</v>
      </c>
      <c r="J60" s="28"/>
      <c r="K60" s="3"/>
      <c r="L60" s="2"/>
      <c r="M60" s="14">
        <f t="shared" si="5"/>
        <v>0</v>
      </c>
      <c r="N60" s="15">
        <f t="shared" si="6"/>
        <v>-1</v>
      </c>
      <c r="O60" s="14">
        <f t="shared" si="7"/>
        <v>0</v>
      </c>
      <c r="P60" s="15">
        <f t="shared" si="8"/>
        <v>-1</v>
      </c>
      <c r="Q60" s="8"/>
      <c r="T60" s="35"/>
    </row>
    <row r="61" spans="1:20">
      <c r="A61" s="9"/>
      <c r="B61" s="12" t="s">
        <v>176</v>
      </c>
      <c r="C61" s="10" t="s">
        <v>177</v>
      </c>
      <c r="D61" s="11"/>
      <c r="E61" s="11"/>
      <c r="F61" s="11"/>
      <c r="G61" s="10" t="s">
        <v>91</v>
      </c>
      <c r="H61" s="34">
        <v>2155</v>
      </c>
      <c r="I61" s="65">
        <v>2418.5535891501181</v>
      </c>
      <c r="J61" s="28"/>
      <c r="K61" s="3"/>
      <c r="L61" s="2"/>
      <c r="M61" s="14">
        <f t="shared" si="5"/>
        <v>0</v>
      </c>
      <c r="N61" s="15">
        <f t="shared" si="6"/>
        <v>-1</v>
      </c>
      <c r="O61" s="14">
        <f t="shared" si="7"/>
        <v>0</v>
      </c>
      <c r="P61" s="15">
        <f t="shared" si="8"/>
        <v>-1</v>
      </c>
      <c r="Q61" s="8"/>
      <c r="T61" s="35"/>
    </row>
    <row r="62" spans="1:20">
      <c r="A62" s="9"/>
      <c r="B62" s="12" t="s">
        <v>178</v>
      </c>
      <c r="C62" s="10" t="s">
        <v>179</v>
      </c>
      <c r="D62" s="11"/>
      <c r="E62" s="11"/>
      <c r="F62" s="11"/>
      <c r="G62" s="10" t="s">
        <v>91</v>
      </c>
      <c r="H62" s="34">
        <v>2059</v>
      </c>
      <c r="I62" s="65">
        <v>2270.7712137564063</v>
      </c>
      <c r="J62" s="28"/>
      <c r="K62" s="3"/>
      <c r="L62" s="2"/>
      <c r="M62" s="14">
        <f t="shared" si="5"/>
        <v>0</v>
      </c>
      <c r="N62" s="15">
        <f t="shared" si="6"/>
        <v>-1</v>
      </c>
      <c r="O62" s="14">
        <f t="shared" si="7"/>
        <v>0</v>
      </c>
      <c r="P62" s="15">
        <f t="shared" si="8"/>
        <v>-1</v>
      </c>
      <c r="Q62" s="8"/>
      <c r="T62" s="35"/>
    </row>
    <row r="63" spans="1:20">
      <c r="A63" s="9"/>
      <c r="B63" s="12" t="s">
        <v>180</v>
      </c>
      <c r="C63" s="10" t="s">
        <v>181</v>
      </c>
      <c r="D63" s="11" t="s">
        <v>182</v>
      </c>
      <c r="E63" s="11"/>
      <c r="F63" s="11"/>
      <c r="G63" s="10" t="s">
        <v>94</v>
      </c>
      <c r="H63" s="34">
        <v>1309</v>
      </c>
      <c r="I63" s="65">
        <v>1410.8391980746937</v>
      </c>
      <c r="J63" s="28"/>
      <c r="K63" s="3"/>
      <c r="L63" s="2"/>
      <c r="M63" s="14">
        <f t="shared" si="5"/>
        <v>0</v>
      </c>
      <c r="N63" s="15">
        <f t="shared" si="6"/>
        <v>-1</v>
      </c>
      <c r="O63" s="14">
        <f t="shared" si="7"/>
        <v>0</v>
      </c>
      <c r="P63" s="15">
        <f t="shared" si="8"/>
        <v>-1</v>
      </c>
      <c r="Q63" s="8"/>
      <c r="T63" s="35"/>
    </row>
    <row r="64" spans="1:20">
      <c r="A64" s="9"/>
      <c r="B64" s="12" t="s">
        <v>183</v>
      </c>
      <c r="C64" s="10" t="s">
        <v>94</v>
      </c>
      <c r="D64" s="11" t="s">
        <v>94</v>
      </c>
      <c r="E64" s="11"/>
      <c r="F64" s="11"/>
      <c r="G64" s="10" t="s">
        <v>94</v>
      </c>
      <c r="H64" s="34">
        <v>616</v>
      </c>
      <c r="I64" s="65">
        <v>659.12677912054392</v>
      </c>
      <c r="J64" s="28"/>
      <c r="K64" s="3"/>
      <c r="L64" s="2"/>
      <c r="M64" s="14">
        <f t="shared" si="5"/>
        <v>0</v>
      </c>
      <c r="N64" s="15">
        <f t="shared" si="6"/>
        <v>-1</v>
      </c>
      <c r="O64" s="14">
        <f t="shared" si="7"/>
        <v>0</v>
      </c>
      <c r="P64" s="15">
        <f t="shared" si="8"/>
        <v>-1</v>
      </c>
      <c r="Q64" s="8"/>
      <c r="T64" s="35"/>
    </row>
    <row r="65" spans="1:20">
      <c r="A65" s="9"/>
      <c r="B65" s="12" t="s">
        <v>184</v>
      </c>
      <c r="C65" s="10" t="s">
        <v>97</v>
      </c>
      <c r="D65" s="11" t="s">
        <v>97</v>
      </c>
      <c r="E65" s="11"/>
      <c r="F65" s="11"/>
      <c r="G65" s="10" t="s">
        <v>97</v>
      </c>
      <c r="H65" s="34">
        <v>2063</v>
      </c>
      <c r="I65" s="65">
        <v>2223.1443325888804</v>
      </c>
      <c r="J65" s="28"/>
      <c r="K65" s="3"/>
      <c r="L65" s="2"/>
      <c r="M65" s="14">
        <f t="shared" si="5"/>
        <v>0</v>
      </c>
      <c r="N65" s="15">
        <f t="shared" si="6"/>
        <v>-1</v>
      </c>
      <c r="O65" s="14">
        <f t="shared" si="7"/>
        <v>0</v>
      </c>
      <c r="P65" s="15">
        <f t="shared" si="8"/>
        <v>-1</v>
      </c>
      <c r="Q65" s="8"/>
      <c r="T65" s="35"/>
    </row>
    <row r="66" spans="1:20">
      <c r="A66" s="9"/>
      <c r="B66" s="12" t="s">
        <v>185</v>
      </c>
      <c r="C66" s="10" t="s">
        <v>186</v>
      </c>
      <c r="D66" s="11" t="s">
        <v>186</v>
      </c>
      <c r="E66" s="11"/>
      <c r="F66" s="11"/>
      <c r="G66" s="10" t="s">
        <v>100</v>
      </c>
      <c r="H66" s="34">
        <v>686</v>
      </c>
      <c r="I66" s="65">
        <v>689.3543597248522</v>
      </c>
      <c r="J66" s="28"/>
      <c r="K66" s="3"/>
      <c r="L66" s="2"/>
      <c r="M66" s="14">
        <f t="shared" si="5"/>
        <v>0</v>
      </c>
      <c r="N66" s="15">
        <f t="shared" si="6"/>
        <v>-1</v>
      </c>
      <c r="O66" s="14">
        <f t="shared" si="7"/>
        <v>0</v>
      </c>
      <c r="P66" s="15">
        <f t="shared" si="8"/>
        <v>-1</v>
      </c>
      <c r="Q66" s="8"/>
      <c r="T66" s="35"/>
    </row>
    <row r="67" spans="1:20">
      <c r="A67" s="9"/>
      <c r="B67" s="12" t="s">
        <v>187</v>
      </c>
      <c r="C67" s="10" t="s">
        <v>188</v>
      </c>
      <c r="D67" s="11" t="s">
        <v>188</v>
      </c>
      <c r="E67" s="11"/>
      <c r="F67" s="11"/>
      <c r="G67" s="10" t="s">
        <v>100</v>
      </c>
      <c r="H67" s="34">
        <v>3761</v>
      </c>
      <c r="I67" s="65">
        <v>4152.59</v>
      </c>
      <c r="J67" s="28"/>
      <c r="K67" s="3"/>
      <c r="L67" s="2"/>
      <c r="M67" s="14">
        <f t="shared" si="5"/>
        <v>0</v>
      </c>
      <c r="N67" s="15">
        <f t="shared" si="6"/>
        <v>-1</v>
      </c>
      <c r="O67" s="14">
        <f t="shared" si="7"/>
        <v>0</v>
      </c>
      <c r="P67" s="15">
        <f t="shared" si="8"/>
        <v>-1</v>
      </c>
      <c r="Q67" s="8"/>
      <c r="T67" s="35"/>
    </row>
    <row r="68" spans="1:20">
      <c r="A68" s="9"/>
      <c r="B68" s="12" t="s">
        <v>189</v>
      </c>
      <c r="C68" s="10" t="s">
        <v>190</v>
      </c>
      <c r="D68" s="11" t="s">
        <v>190</v>
      </c>
      <c r="E68" s="11"/>
      <c r="F68" s="11"/>
      <c r="G68" s="10" t="s">
        <v>100</v>
      </c>
      <c r="H68" s="34">
        <v>698</v>
      </c>
      <c r="I68" s="65">
        <v>740.73662800120167</v>
      </c>
      <c r="J68" s="28"/>
      <c r="K68" s="3"/>
      <c r="L68" s="2"/>
      <c r="M68" s="14">
        <f t="shared" si="5"/>
        <v>0</v>
      </c>
      <c r="N68" s="15">
        <f t="shared" si="6"/>
        <v>-1</v>
      </c>
      <c r="O68" s="14">
        <f t="shared" si="7"/>
        <v>0</v>
      </c>
      <c r="P68" s="15">
        <f t="shared" si="8"/>
        <v>-1</v>
      </c>
      <c r="Q68" s="8"/>
      <c r="T68" s="35"/>
    </row>
    <row r="69" spans="1:20">
      <c r="A69" s="9"/>
      <c r="B69" s="12" t="s">
        <v>191</v>
      </c>
      <c r="C69" s="10" t="s">
        <v>192</v>
      </c>
      <c r="D69" s="11" t="s">
        <v>193</v>
      </c>
      <c r="E69" s="11"/>
      <c r="F69" s="11"/>
      <c r="G69" s="10" t="s">
        <v>100</v>
      </c>
      <c r="H69" s="34">
        <v>507</v>
      </c>
      <c r="I69" s="65">
        <v>554.73489527684717</v>
      </c>
      <c r="J69" s="28"/>
      <c r="K69" s="3"/>
      <c r="L69" s="2"/>
      <c r="M69" s="14">
        <f t="shared" si="5"/>
        <v>0</v>
      </c>
      <c r="N69" s="15">
        <f t="shared" si="6"/>
        <v>-1</v>
      </c>
      <c r="O69" s="14">
        <f t="shared" si="7"/>
        <v>0</v>
      </c>
      <c r="P69" s="15">
        <f t="shared" si="8"/>
        <v>-1</v>
      </c>
      <c r="Q69" s="8"/>
      <c r="T69" s="35"/>
    </row>
    <row r="70" spans="1:20">
      <c r="A70" s="9"/>
      <c r="B70" s="12" t="s">
        <v>194</v>
      </c>
      <c r="C70" s="10" t="s">
        <v>192</v>
      </c>
      <c r="D70" s="11" t="s">
        <v>193</v>
      </c>
      <c r="E70" s="11"/>
      <c r="F70" s="11"/>
      <c r="G70" s="10" t="s">
        <v>100</v>
      </c>
      <c r="H70" s="34">
        <v>1544</v>
      </c>
      <c r="I70" s="65">
        <v>1715</v>
      </c>
      <c r="J70" s="28"/>
      <c r="K70" s="3"/>
      <c r="L70" s="2"/>
      <c r="M70" s="14">
        <f t="shared" ref="M70:M89" si="9">IF(K70="",0,(SUMIF($G$11:$G$82,K70,$H$11:$H$82)))</f>
        <v>0</v>
      </c>
      <c r="N70" s="15">
        <f t="shared" si="6"/>
        <v>-1</v>
      </c>
      <c r="O70" s="14">
        <f t="shared" ref="O70:O89" si="10">IF(K70="",0,(SUMIF($G$11:$G$82,K70,$I$11:$I$82)))</f>
        <v>0</v>
      </c>
      <c r="P70" s="15">
        <f t="shared" si="8"/>
        <v>-1</v>
      </c>
      <c r="Q70" s="8"/>
      <c r="T70" s="35"/>
    </row>
    <row r="71" spans="1:20">
      <c r="A71" s="9"/>
      <c r="B71" s="12" t="s">
        <v>195</v>
      </c>
      <c r="C71" s="10" t="s">
        <v>196</v>
      </c>
      <c r="D71" s="11"/>
      <c r="E71" s="11"/>
      <c r="F71" s="11"/>
      <c r="G71" s="10" t="s">
        <v>104</v>
      </c>
      <c r="H71" s="34">
        <v>2050</v>
      </c>
      <c r="I71" s="65">
        <v>3296.59</v>
      </c>
      <c r="J71" s="28"/>
      <c r="K71" s="3"/>
      <c r="L71" s="2"/>
      <c r="M71" s="14">
        <f t="shared" si="9"/>
        <v>0</v>
      </c>
      <c r="N71" s="15">
        <f t="shared" si="6"/>
        <v>-1</v>
      </c>
      <c r="O71" s="14">
        <f t="shared" si="10"/>
        <v>0</v>
      </c>
      <c r="P71" s="15">
        <f t="shared" si="8"/>
        <v>-1</v>
      </c>
      <c r="Q71" s="8"/>
      <c r="T71" s="35"/>
    </row>
    <row r="72" spans="1:20">
      <c r="A72" s="9"/>
      <c r="B72" s="12" t="s">
        <v>197</v>
      </c>
      <c r="C72" s="10" t="s">
        <v>196</v>
      </c>
      <c r="D72" s="11"/>
      <c r="E72" s="11"/>
      <c r="F72" s="11"/>
      <c r="G72" s="10" t="s">
        <v>104</v>
      </c>
      <c r="H72" s="34">
        <v>4517</v>
      </c>
      <c r="I72" s="65">
        <v>4864.484605706547</v>
      </c>
      <c r="J72" s="28"/>
      <c r="K72" s="3"/>
      <c r="L72" s="2"/>
      <c r="M72" s="14">
        <f t="shared" si="9"/>
        <v>0</v>
      </c>
      <c r="N72" s="15">
        <f t="shared" si="6"/>
        <v>-1</v>
      </c>
      <c r="O72" s="14">
        <f t="shared" si="10"/>
        <v>0</v>
      </c>
      <c r="P72" s="15">
        <f t="shared" si="8"/>
        <v>-1</v>
      </c>
      <c r="Q72" s="8"/>
      <c r="T72" s="35"/>
    </row>
    <row r="73" spans="1:20">
      <c r="A73" s="9"/>
      <c r="B73" s="12" t="s">
        <v>198</v>
      </c>
      <c r="C73" s="10" t="s">
        <v>199</v>
      </c>
      <c r="D73" s="11" t="s">
        <v>199</v>
      </c>
      <c r="E73" s="11"/>
      <c r="F73" s="11"/>
      <c r="G73" s="11" t="s">
        <v>107</v>
      </c>
      <c r="H73" s="34">
        <v>60</v>
      </c>
      <c r="I73" s="65">
        <v>68.108871005315464</v>
      </c>
      <c r="J73" s="28"/>
      <c r="K73" s="3"/>
      <c r="L73" s="2"/>
      <c r="M73" s="14">
        <f t="shared" si="9"/>
        <v>0</v>
      </c>
      <c r="N73" s="15">
        <f t="shared" si="6"/>
        <v>-1</v>
      </c>
      <c r="O73" s="14">
        <f t="shared" si="10"/>
        <v>0</v>
      </c>
      <c r="P73" s="15">
        <f t="shared" si="8"/>
        <v>-1</v>
      </c>
      <c r="Q73" s="8"/>
      <c r="T73" s="35"/>
    </row>
    <row r="74" spans="1:20">
      <c r="A74" s="9"/>
      <c r="B74" s="12" t="s">
        <v>200</v>
      </c>
      <c r="C74" s="10" t="s">
        <v>201</v>
      </c>
      <c r="D74" s="11" t="s">
        <v>201</v>
      </c>
      <c r="E74" s="11"/>
      <c r="F74" s="11"/>
      <c r="G74" s="11" t="s">
        <v>107</v>
      </c>
      <c r="H74" s="34">
        <v>128</v>
      </c>
      <c r="I74" s="65">
        <v>133.58598760159214</v>
      </c>
      <c r="J74" s="28"/>
      <c r="K74" s="3"/>
      <c r="L74" s="2"/>
      <c r="M74" s="14">
        <f t="shared" si="9"/>
        <v>0</v>
      </c>
      <c r="N74" s="15">
        <f t="shared" si="6"/>
        <v>-1</v>
      </c>
      <c r="O74" s="14">
        <f t="shared" si="10"/>
        <v>0</v>
      </c>
      <c r="P74" s="15">
        <f t="shared" si="8"/>
        <v>-1</v>
      </c>
      <c r="Q74" s="8"/>
      <c r="T74" s="35"/>
    </row>
    <row r="75" spans="1:20">
      <c r="A75" s="9"/>
      <c r="B75" s="12" t="s">
        <v>202</v>
      </c>
      <c r="C75" s="10" t="s">
        <v>203</v>
      </c>
      <c r="D75" s="11" t="s">
        <v>203</v>
      </c>
      <c r="E75" s="11"/>
      <c r="F75" s="11"/>
      <c r="G75" s="11" t="s">
        <v>107</v>
      </c>
      <c r="H75" s="34">
        <v>826</v>
      </c>
      <c r="I75" s="65">
        <v>878.68148209801006</v>
      </c>
      <c r="J75" s="28"/>
      <c r="K75" s="3"/>
      <c r="L75" s="2"/>
      <c r="M75" s="14">
        <f t="shared" si="9"/>
        <v>0</v>
      </c>
      <c r="N75" s="15">
        <f t="shared" si="6"/>
        <v>-1</v>
      </c>
      <c r="O75" s="14">
        <f t="shared" si="10"/>
        <v>0</v>
      </c>
      <c r="P75" s="15">
        <f t="shared" si="8"/>
        <v>-1</v>
      </c>
      <c r="Q75" s="8"/>
      <c r="T75" s="35"/>
    </row>
    <row r="76" spans="1:20">
      <c r="A76" s="9"/>
      <c r="B76" s="2" t="s">
        <v>204</v>
      </c>
      <c r="C76" s="10" t="s">
        <v>205</v>
      </c>
      <c r="D76" s="11" t="s">
        <v>205</v>
      </c>
      <c r="E76" s="11"/>
      <c r="F76" s="11"/>
      <c r="G76" s="11" t="s">
        <v>107</v>
      </c>
      <c r="H76" s="34">
        <v>60</v>
      </c>
      <c r="I76" s="65">
        <v>56.197271728014258</v>
      </c>
      <c r="J76" s="28"/>
      <c r="K76" s="3"/>
      <c r="L76" s="2"/>
      <c r="M76" s="14">
        <f t="shared" si="9"/>
        <v>0</v>
      </c>
      <c r="N76" s="15">
        <f t="shared" si="6"/>
        <v>-1</v>
      </c>
      <c r="O76" s="14">
        <f t="shared" si="10"/>
        <v>0</v>
      </c>
      <c r="P76" s="15">
        <f t="shared" si="8"/>
        <v>-1</v>
      </c>
      <c r="Q76" s="8"/>
      <c r="T76" s="35"/>
    </row>
    <row r="77" spans="1:20">
      <c r="A77" s="9"/>
      <c r="B77" s="2" t="s">
        <v>206</v>
      </c>
      <c r="C77" s="10" t="s">
        <v>207</v>
      </c>
      <c r="D77" s="11" t="s">
        <v>207</v>
      </c>
      <c r="E77" s="11"/>
      <c r="F77" s="11"/>
      <c r="G77" s="11" t="s">
        <v>107</v>
      </c>
      <c r="H77" s="34">
        <v>123</v>
      </c>
      <c r="I77" s="65">
        <v>135.80442262487455</v>
      </c>
      <c r="J77" s="28"/>
      <c r="K77" s="3"/>
      <c r="L77" s="2"/>
      <c r="M77" s="14">
        <f t="shared" si="9"/>
        <v>0</v>
      </c>
      <c r="N77" s="15">
        <f t="shared" ref="N77:N89" si="11">IF(K77="",-1,(-($L$6-(M77/L77))/$L$6))</f>
        <v>-1</v>
      </c>
      <c r="O77" s="14">
        <f t="shared" si="10"/>
        <v>0</v>
      </c>
      <c r="P77" s="15">
        <f t="shared" ref="P77:P89" si="12">IF(K77="",-1,(-($M$6-(O77/L77))/$M$6))</f>
        <v>-1</v>
      </c>
      <c r="Q77" s="8"/>
      <c r="T77" s="35"/>
    </row>
    <row r="78" spans="1:20">
      <c r="A78" s="9"/>
      <c r="B78" s="2" t="s">
        <v>208</v>
      </c>
      <c r="C78" s="10" t="s">
        <v>209</v>
      </c>
      <c r="D78" s="11" t="s">
        <v>209</v>
      </c>
      <c r="E78" s="11"/>
      <c r="F78" s="11"/>
      <c r="G78" s="11" t="s">
        <v>107</v>
      </c>
      <c r="H78" s="34">
        <v>597</v>
      </c>
      <c r="I78" s="65">
        <v>649.24641165465198</v>
      </c>
      <c r="J78" s="28"/>
      <c r="K78" s="3"/>
      <c r="L78" s="2"/>
      <c r="M78" s="14">
        <f t="shared" si="9"/>
        <v>0</v>
      </c>
      <c r="N78" s="15">
        <f t="shared" si="11"/>
        <v>-1</v>
      </c>
      <c r="O78" s="14">
        <f t="shared" si="10"/>
        <v>0</v>
      </c>
      <c r="P78" s="15">
        <f t="shared" si="12"/>
        <v>-1</v>
      </c>
      <c r="Q78" s="8"/>
      <c r="T78" s="35"/>
    </row>
    <row r="79" spans="1:20">
      <c r="A79" s="9"/>
      <c r="B79" s="2" t="s">
        <v>210</v>
      </c>
      <c r="C79" s="10" t="s">
        <v>211</v>
      </c>
      <c r="D79" s="11" t="s">
        <v>211</v>
      </c>
      <c r="E79" s="11"/>
      <c r="F79" s="11"/>
      <c r="G79" s="11" t="s">
        <v>107</v>
      </c>
      <c r="H79" s="34">
        <v>98</v>
      </c>
      <c r="I79" s="65">
        <v>101.72287222831245</v>
      </c>
      <c r="J79" s="28"/>
      <c r="K79" s="3"/>
      <c r="L79" s="2"/>
      <c r="M79" s="14">
        <f t="shared" si="9"/>
        <v>0</v>
      </c>
      <c r="N79" s="15">
        <f t="shared" si="11"/>
        <v>-1</v>
      </c>
      <c r="O79" s="14">
        <f t="shared" si="10"/>
        <v>0</v>
      </c>
      <c r="P79" s="15">
        <f t="shared" si="12"/>
        <v>-1</v>
      </c>
      <c r="Q79" s="8"/>
      <c r="T79" s="35"/>
    </row>
    <row r="80" spans="1:20">
      <c r="A80" s="9"/>
      <c r="B80" s="2" t="s">
        <v>212</v>
      </c>
      <c r="C80" s="10" t="s">
        <v>213</v>
      </c>
      <c r="D80" s="11" t="s">
        <v>213</v>
      </c>
      <c r="E80" s="11"/>
      <c r="F80" s="11"/>
      <c r="G80" s="11" t="s">
        <v>107</v>
      </c>
      <c r="H80" s="34">
        <v>163</v>
      </c>
      <c r="I80" s="65">
        <v>176.24387073446459</v>
      </c>
      <c r="J80" s="28"/>
      <c r="K80" s="3"/>
      <c r="L80" s="2"/>
      <c r="M80" s="14">
        <f t="shared" si="9"/>
        <v>0</v>
      </c>
      <c r="N80" s="15">
        <f t="shared" si="11"/>
        <v>-1</v>
      </c>
      <c r="O80" s="14">
        <f t="shared" si="10"/>
        <v>0</v>
      </c>
      <c r="P80" s="15">
        <f t="shared" si="12"/>
        <v>-1</v>
      </c>
      <c r="Q80" s="8"/>
      <c r="T80" s="35"/>
    </row>
    <row r="81" spans="1:20">
      <c r="A81" s="9"/>
      <c r="B81" s="2" t="s">
        <v>214</v>
      </c>
      <c r="C81" s="10" t="s">
        <v>215</v>
      </c>
      <c r="D81" s="11"/>
      <c r="E81" s="11"/>
      <c r="F81" s="11"/>
      <c r="G81" s="11" t="s">
        <v>110</v>
      </c>
      <c r="H81" s="12">
        <v>2347</v>
      </c>
      <c r="I81" s="65">
        <v>2769.37</v>
      </c>
      <c r="J81" s="28"/>
      <c r="K81" s="3"/>
      <c r="L81" s="2"/>
      <c r="M81" s="14">
        <f t="shared" si="9"/>
        <v>0</v>
      </c>
      <c r="N81" s="15">
        <f t="shared" si="11"/>
        <v>-1</v>
      </c>
      <c r="O81" s="14">
        <f t="shared" si="10"/>
        <v>0</v>
      </c>
      <c r="P81" s="15">
        <f t="shared" si="12"/>
        <v>-1</v>
      </c>
      <c r="Q81" s="8"/>
      <c r="T81" s="35"/>
    </row>
    <row r="82" spans="1:20">
      <c r="A82" s="9"/>
      <c r="B82" s="2" t="s">
        <v>216</v>
      </c>
      <c r="C82" s="10" t="s">
        <v>217</v>
      </c>
      <c r="D82" s="11"/>
      <c r="E82" s="11"/>
      <c r="F82" s="11"/>
      <c r="G82" s="11" t="s">
        <v>110</v>
      </c>
      <c r="H82" s="12">
        <v>1349</v>
      </c>
      <c r="I82" s="65">
        <v>1461.2723522112128</v>
      </c>
      <c r="J82" s="28"/>
      <c r="K82" s="3"/>
      <c r="L82" s="2"/>
      <c r="M82" s="14">
        <f t="shared" si="9"/>
        <v>0</v>
      </c>
      <c r="N82" s="15">
        <f t="shared" si="11"/>
        <v>-1</v>
      </c>
      <c r="O82" s="14">
        <f t="shared" si="10"/>
        <v>0</v>
      </c>
      <c r="P82" s="15">
        <f t="shared" si="12"/>
        <v>-1</v>
      </c>
      <c r="Q82" s="8"/>
      <c r="T82" s="35"/>
    </row>
    <row r="83" spans="1:20">
      <c r="A83" s="9"/>
      <c r="B83" s="7" t="s">
        <v>218</v>
      </c>
      <c r="C83" s="5" t="s">
        <v>219</v>
      </c>
      <c r="G83" s="11" t="s">
        <v>110</v>
      </c>
      <c r="H83" s="7">
        <v>345</v>
      </c>
      <c r="I83" s="39">
        <v>380.54061878201725</v>
      </c>
      <c r="J83" s="28"/>
      <c r="K83" s="3"/>
      <c r="L83" s="2"/>
      <c r="M83" s="14">
        <f t="shared" si="9"/>
        <v>0</v>
      </c>
      <c r="N83" s="15">
        <f t="shared" si="11"/>
        <v>-1</v>
      </c>
      <c r="O83" s="14">
        <f t="shared" si="10"/>
        <v>0</v>
      </c>
      <c r="P83" s="15">
        <f t="shared" si="12"/>
        <v>-1</v>
      </c>
      <c r="Q83" s="8"/>
      <c r="T83" s="35"/>
    </row>
    <row r="84" spans="1:20">
      <c r="A84" s="9"/>
      <c r="B84" s="7" t="s">
        <v>220</v>
      </c>
      <c r="C84" s="5" t="s">
        <v>221</v>
      </c>
      <c r="D84" s="5" t="s">
        <v>69</v>
      </c>
      <c r="E84" s="5" t="s">
        <v>221</v>
      </c>
      <c r="G84" s="11" t="s">
        <v>110</v>
      </c>
      <c r="H84" s="7">
        <v>1052</v>
      </c>
      <c r="I84" s="39">
        <v>1205.9000000000001</v>
      </c>
      <c r="J84" s="28"/>
      <c r="K84" s="3"/>
      <c r="L84" s="2"/>
      <c r="M84" s="14">
        <f t="shared" si="9"/>
        <v>0</v>
      </c>
      <c r="N84" s="15">
        <f t="shared" si="11"/>
        <v>-1</v>
      </c>
      <c r="O84" s="14">
        <f t="shared" si="10"/>
        <v>0</v>
      </c>
      <c r="P84" s="15">
        <f t="shared" si="12"/>
        <v>-1</v>
      </c>
      <c r="Q84" s="8"/>
      <c r="T84" s="35"/>
    </row>
    <row r="85" spans="1:20">
      <c r="A85" s="9"/>
      <c r="B85" s="7" t="s">
        <v>222</v>
      </c>
      <c r="C85" s="5" t="s">
        <v>223</v>
      </c>
      <c r="D85" s="5" t="s">
        <v>69</v>
      </c>
      <c r="E85" s="5" t="s">
        <v>221</v>
      </c>
      <c r="G85" s="11" t="s">
        <v>110</v>
      </c>
      <c r="H85" s="7">
        <v>970</v>
      </c>
      <c r="I85" s="39">
        <v>1248.73</v>
      </c>
      <c r="J85" s="28"/>
      <c r="K85" s="3"/>
      <c r="L85" s="2"/>
      <c r="M85" s="14">
        <f t="shared" si="9"/>
        <v>0</v>
      </c>
      <c r="N85" s="15">
        <f t="shared" si="11"/>
        <v>-1</v>
      </c>
      <c r="O85" s="14">
        <f t="shared" si="10"/>
        <v>0</v>
      </c>
      <c r="P85" s="15">
        <f t="shared" si="12"/>
        <v>-1</v>
      </c>
      <c r="Q85" s="8"/>
    </row>
    <row r="86" spans="1:20">
      <c r="A86" s="9"/>
      <c r="B86" s="7" t="s">
        <v>224</v>
      </c>
      <c r="C86" s="5" t="s">
        <v>225</v>
      </c>
      <c r="G86" s="5" t="s">
        <v>113</v>
      </c>
      <c r="H86" s="7">
        <v>1254</v>
      </c>
      <c r="I86" s="39">
        <v>1341.1300670947276</v>
      </c>
      <c r="J86" s="28"/>
      <c r="K86" s="3"/>
      <c r="L86" s="2"/>
      <c r="M86" s="14">
        <f t="shared" si="9"/>
        <v>0</v>
      </c>
      <c r="N86" s="15">
        <f t="shared" si="11"/>
        <v>-1</v>
      </c>
      <c r="O86" s="14">
        <f t="shared" si="10"/>
        <v>0</v>
      </c>
      <c r="P86" s="15">
        <f t="shared" si="12"/>
        <v>-1</v>
      </c>
      <c r="Q86" s="8"/>
    </row>
    <row r="87" spans="1:20">
      <c r="A87" s="9"/>
      <c r="B87" s="7" t="s">
        <v>226</v>
      </c>
      <c r="C87" s="5" t="s">
        <v>227</v>
      </c>
      <c r="G87" s="5" t="s">
        <v>113</v>
      </c>
      <c r="H87" s="7">
        <v>1995</v>
      </c>
      <c r="I87" s="39">
        <v>2159.5138165506519</v>
      </c>
      <c r="J87" s="28"/>
      <c r="K87" s="3"/>
      <c r="L87" s="2"/>
      <c r="M87" s="14">
        <f t="shared" si="9"/>
        <v>0</v>
      </c>
      <c r="N87" s="15">
        <f t="shared" si="11"/>
        <v>-1</v>
      </c>
      <c r="O87" s="14">
        <f t="shared" si="10"/>
        <v>0</v>
      </c>
      <c r="P87" s="15">
        <f t="shared" si="12"/>
        <v>-1</v>
      </c>
      <c r="Q87" s="8"/>
    </row>
    <row r="88" spans="1:20">
      <c r="A88" s="9"/>
      <c r="B88" s="7" t="s">
        <v>228</v>
      </c>
      <c r="C88" s="5" t="s">
        <v>229</v>
      </c>
      <c r="G88" s="5" t="s">
        <v>113</v>
      </c>
      <c r="H88" s="7">
        <v>2257</v>
      </c>
      <c r="I88" s="39">
        <v>2438.9278278801262</v>
      </c>
      <c r="J88" s="28"/>
      <c r="K88" s="3"/>
      <c r="L88" s="2"/>
      <c r="M88" s="14">
        <f t="shared" si="9"/>
        <v>0</v>
      </c>
      <c r="N88" s="15">
        <f t="shared" si="11"/>
        <v>-1</v>
      </c>
      <c r="O88" s="14">
        <f t="shared" si="10"/>
        <v>0</v>
      </c>
      <c r="P88" s="15">
        <f t="shared" si="12"/>
        <v>-1</v>
      </c>
      <c r="Q88" s="8"/>
    </row>
    <row r="89" spans="1:20">
      <c r="A89" s="9"/>
      <c r="B89" s="7" t="s">
        <v>230</v>
      </c>
      <c r="C89" s="5" t="s">
        <v>231</v>
      </c>
      <c r="G89" s="5" t="s">
        <v>113</v>
      </c>
      <c r="H89" s="7">
        <v>1012</v>
      </c>
      <c r="I89" s="39">
        <v>1099.8150656177711</v>
      </c>
      <c r="K89" s="3"/>
      <c r="L89" s="2"/>
      <c r="M89" s="14">
        <f t="shared" si="9"/>
        <v>0</v>
      </c>
      <c r="N89" s="15">
        <f t="shared" si="11"/>
        <v>-1</v>
      </c>
      <c r="O89" s="14">
        <f t="shared" si="10"/>
        <v>0</v>
      </c>
      <c r="P89" s="15">
        <f t="shared" si="12"/>
        <v>-1</v>
      </c>
      <c r="Q89" s="8"/>
    </row>
    <row r="90" spans="1:20">
      <c r="A90" s="9"/>
      <c r="B90" s="7" t="s">
        <v>232</v>
      </c>
      <c r="C90" s="5" t="s">
        <v>233</v>
      </c>
      <c r="G90" s="5" t="s">
        <v>116</v>
      </c>
      <c r="H90" s="7">
        <v>1790</v>
      </c>
      <c r="I90" s="39">
        <v>1981.7018277291545</v>
      </c>
      <c r="Q90" s="8"/>
    </row>
    <row r="91" spans="1:20">
      <c r="A91" s="9"/>
      <c r="B91" s="7" t="s">
        <v>234</v>
      </c>
      <c r="C91" s="5" t="s">
        <v>235</v>
      </c>
      <c r="G91" s="5" t="s">
        <v>116</v>
      </c>
      <c r="H91" s="7">
        <v>2379</v>
      </c>
      <c r="I91" s="39">
        <v>2598.8200060609688</v>
      </c>
      <c r="Q91" s="8"/>
    </row>
    <row r="92" spans="1:20">
      <c r="B92" s="7" t="s">
        <v>236</v>
      </c>
      <c r="C92" s="5" t="s">
        <v>237</v>
      </c>
      <c r="G92" s="5" t="s">
        <v>120</v>
      </c>
      <c r="H92" s="7">
        <v>2012</v>
      </c>
      <c r="I92" s="39">
        <v>2145.8306634778887</v>
      </c>
    </row>
    <row r="93" spans="1:20">
      <c r="B93" s="7" t="s">
        <v>238</v>
      </c>
      <c r="C93" s="5" t="s">
        <v>239</v>
      </c>
      <c r="G93" s="5" t="s">
        <v>120</v>
      </c>
      <c r="H93" s="7">
        <v>676</v>
      </c>
      <c r="I93" s="39">
        <v>730.48498852765476</v>
      </c>
    </row>
    <row r="94" spans="1:20">
      <c r="B94" s="7" t="s">
        <v>240</v>
      </c>
      <c r="C94" s="5" t="s">
        <v>241</v>
      </c>
      <c r="G94" s="5" t="s">
        <v>120</v>
      </c>
      <c r="H94" s="7">
        <v>1536</v>
      </c>
      <c r="I94" s="39">
        <v>1663.0019547719339</v>
      </c>
    </row>
    <row r="95" spans="1:20">
      <c r="B95" s="7" t="s">
        <v>242</v>
      </c>
      <c r="C95" s="5" t="s">
        <v>243</v>
      </c>
      <c r="D95" s="5" t="s">
        <v>243</v>
      </c>
      <c r="G95" s="5" t="s">
        <v>120</v>
      </c>
      <c r="H95" s="7">
        <v>2114</v>
      </c>
      <c r="I95" s="39">
        <v>2986.1</v>
      </c>
    </row>
    <row r="96" spans="1:20">
      <c r="B96" s="7" t="s">
        <v>244</v>
      </c>
      <c r="C96" s="5" t="s">
        <v>245</v>
      </c>
      <c r="D96" s="5" t="s">
        <v>243</v>
      </c>
      <c r="G96" s="5" t="s">
        <v>120</v>
      </c>
      <c r="H96" s="7">
        <v>1079</v>
      </c>
      <c r="I96" s="39">
        <v>1166.151140500506</v>
      </c>
    </row>
    <row r="97" spans="2:9">
      <c r="B97" s="7" t="s">
        <v>246</v>
      </c>
      <c r="C97" s="5" t="s">
        <v>123</v>
      </c>
      <c r="D97" s="5" t="s">
        <v>123</v>
      </c>
      <c r="G97" s="5" t="s">
        <v>123</v>
      </c>
      <c r="H97" s="7">
        <v>5307</v>
      </c>
      <c r="I97" s="39">
        <v>5972.19</v>
      </c>
    </row>
    <row r="98" spans="2:9">
      <c r="B98" s="7" t="s">
        <v>247</v>
      </c>
      <c r="C98" s="5" t="s">
        <v>248</v>
      </c>
      <c r="D98" s="5" t="s">
        <v>248</v>
      </c>
      <c r="G98" s="5" t="s">
        <v>127</v>
      </c>
      <c r="H98" s="7">
        <v>1021</v>
      </c>
      <c r="I98" s="39">
        <v>2081.1999999999998</v>
      </c>
    </row>
    <row r="99" spans="2:9">
      <c r="B99" s="7" t="s">
        <v>249</v>
      </c>
      <c r="C99" s="5" t="s">
        <v>250</v>
      </c>
      <c r="D99" s="5" t="s">
        <v>251</v>
      </c>
      <c r="G99" s="5" t="s">
        <v>127</v>
      </c>
      <c r="H99" s="7">
        <v>1321</v>
      </c>
      <c r="I99" s="39">
        <v>1492</v>
      </c>
    </row>
    <row r="100" spans="2:9">
      <c r="B100" s="7" t="s">
        <v>252</v>
      </c>
      <c r="C100" s="5" t="s">
        <v>253</v>
      </c>
      <c r="D100" s="5" t="s">
        <v>251</v>
      </c>
      <c r="G100" s="5" t="s">
        <v>127</v>
      </c>
      <c r="H100" s="7">
        <v>68</v>
      </c>
      <c r="I100" s="39">
        <v>70.905888245680245</v>
      </c>
    </row>
  </sheetData>
  <mergeCells count="1">
    <mergeCell ref="B4:F6"/>
  </mergeCells>
  <phoneticPr fontId="5" type="noConversion"/>
  <conditionalFormatting sqref="M11:M89 O11:O89">
    <cfRule type="cellIs" dxfId="3" priority="1" stopIfTrue="1" operator="equal">
      <formula>0</formula>
    </cfRule>
  </conditionalFormatting>
  <conditionalFormatting sqref="N11:N89 P11:P89">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Intervention &amp; 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Maidstone</TermName>
          <TermId xmlns="http://schemas.microsoft.com/office/infopath/2007/PartnerControls">63d6cedf-b8b0-4504-9dda-8cb6f40bd8c1</TermId>
        </TermInfo>
      </Terms>
    </d08e702f979e48d3863205ea645082c2>
    <TaxCatchAll xmlns="07a766d4-cf60-4260-9f49-242aaa07e1bd">
      <Value>182</Value>
    </TaxCatchAll>
    <lcf76f155ced4ddcb4097134ff3c332f xmlns="2358e0a5-7589-47b3-ab6e-d2ac62da47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LongProperties xmlns="http://schemas.microsoft.com/office/2006/metadata/longProperties"/>
</file>

<file path=customXml/item7.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50E1E4AB9E54A9449E82B52EC808D139" ma:contentTypeVersion="17" ma:contentTypeDescription="Parent Document Content Type for all review documents" ma:contentTypeScope="" ma:versionID="3515d69c36bb080166315c223755db94">
  <xsd:schema xmlns:xsd="http://www.w3.org/2001/XMLSchema" xmlns:xs="http://www.w3.org/2001/XMLSchema" xmlns:p="http://schemas.microsoft.com/office/2006/metadata/properties" xmlns:ns1="http://schemas.microsoft.com/sharepoint/v3" xmlns:ns2="07a766d4-cf60-4260-9f49-242aaa07e1bd" xmlns:ns3="d23c6157-5623-4293-b83e-785d6ba7de2d" xmlns:ns4="2358e0a5-7589-47b3-ab6e-d2ac62da47c1" targetNamespace="http://schemas.microsoft.com/office/2006/metadata/properties" ma:root="true" ma:fieldsID="11d3cc8cd57ab94b4ba0c73efbc0699f" ns1:_="" ns2:_="" ns3:_="" ns4:_="">
    <xsd:import namespace="http://schemas.microsoft.com/sharepoint/v3"/>
    <xsd:import namespace="07a766d4-cf60-4260-9f49-242aaa07e1bd"/>
    <xsd:import namespace="d23c6157-5623-4293-b83e-785d6ba7de2d"/>
    <xsd:import namespace="2358e0a5-7589-47b3-ab6e-d2ac62da47c1"/>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358e0a5-7589-47b3-ab6e-d2ac62da47c1"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d23c6157-5623-4293-b83e-785d6ba7de2d"/>
    <ds:schemaRef ds:uri="07a766d4-cf60-4260-9f49-242aaa07e1bd"/>
  </ds:schemaRefs>
</ds:datastoreItem>
</file>

<file path=customXml/itemProps2.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3.xml><?xml version="1.0" encoding="utf-8"?>
<ds:datastoreItem xmlns:ds="http://schemas.openxmlformats.org/officeDocument/2006/customXml" ds:itemID="{C524E382-ABBF-497D-B4F2-3833763F2881}">
  <ds:schemaRefs>
    <ds:schemaRef ds:uri="http://schemas.microsoft.com/sharepoint/events"/>
  </ds:schemaRefs>
</ds:datastoreItem>
</file>

<file path=customXml/itemProps4.xml><?xml version="1.0" encoding="utf-8"?>
<ds:datastoreItem xmlns:ds="http://schemas.openxmlformats.org/officeDocument/2006/customXml" ds:itemID="{4BBA220F-964D-4BFA-A600-96235D798C60}">
  <ds:schemaRefs>
    <ds:schemaRef ds:uri="Microsoft.SharePoint.Taxonomy.ContentTypeSync"/>
  </ds:schemaRefs>
</ds:datastoreItem>
</file>

<file path=customXml/itemProps5.xml><?xml version="1.0" encoding="utf-8"?>
<ds:datastoreItem xmlns:ds="http://schemas.openxmlformats.org/officeDocument/2006/customXml" ds:itemID="{BCBC4256-36A1-44F0-9AA8-E837542D7C40}">
  <ds:schemaRefs>
    <ds:schemaRef ds:uri="office.server.policy"/>
  </ds:schemaRefs>
</ds:datastoreItem>
</file>

<file path=customXml/itemProps6.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7.xml><?xml version="1.0" encoding="utf-8"?>
<ds:datastoreItem xmlns:ds="http://schemas.openxmlformats.org/officeDocument/2006/customXml" ds:itemID="{C8444000-4AE4-4C30-B12C-13D3309E53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Nizinskyj, Paul</cp:lastModifiedBy>
  <cp:revision/>
  <dcterms:created xsi:type="dcterms:W3CDTF">2002-01-23T12:13:56Z</dcterms:created>
  <dcterms:modified xsi:type="dcterms:W3CDTF">2022-01-12T13:51:39Z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0x010100E7BD6A8A66F7CB4BBA2B02F0531791BE0026A9A75CCCA16F4693F1FE45F71519DE0050E1E4AB9E54A9449E82B52EC808D139</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182;#Maidstone|63d6cedf-b8b0-4504-9dda-8cb6f40bd8c1</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ApprovedForCommission">
    <vt:bool>false</vt:bool>
  </property>
  <property fmtid="{D5CDD505-2E9C-101B-9397-08002B2CF9AE}" pid="22" name="_docset_NoMedatataSyncRequired">
    <vt:lpwstr>False</vt:lpwstr>
  </property>
  <property fmtid="{D5CDD505-2E9C-101B-9397-08002B2CF9AE}" pid="23" name="MediaServiceImageTags">
    <vt:lpwstr/>
  </property>
</Properties>
</file>