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Blackpool/Review Documents/Review/1.4 Launch Materials/"/>
    </mc:Choice>
  </mc:AlternateContent>
  <xr:revisionPtr revIDLastSave="1" documentId="8_{639B4309-C32A-4BF8-8326-824F194185C7}" xr6:coauthVersionLast="45" xr6:coauthVersionMax="45" xr10:uidLastSave="{A5233FC0-0A22-4C1F-B1E3-2DB356D9B4B4}"/>
  <bookViews>
    <workbookView xWindow="-110" yWindow="-110" windowWidth="19420" windowHeight="1042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5" i="7" l="1"/>
  <c r="O30" i="7"/>
  <c r="O23" i="7"/>
  <c r="O20" i="7"/>
  <c r="O24" i="7"/>
  <c r="O17" i="7"/>
  <c r="O16" i="7"/>
  <c r="O28" i="7"/>
  <c r="O31" i="7"/>
  <c r="O32" i="7"/>
  <c r="O33" i="7"/>
  <c r="O27" i="7"/>
  <c r="O34" i="7"/>
  <c r="O21" i="7"/>
  <c r="M26" i="7"/>
  <c r="M14" i="7"/>
  <c r="M15" i="7"/>
  <c r="M33" i="7"/>
  <c r="M18" i="7"/>
  <c r="O18" i="7"/>
  <c r="M30" i="7"/>
  <c r="M23" i="7"/>
  <c r="M20" i="7"/>
  <c r="M27" i="7"/>
  <c r="M24" i="7"/>
  <c r="M17" i="7"/>
  <c r="M16" i="7"/>
  <c r="M34" i="7"/>
  <c r="M28" i="7"/>
  <c r="M31" i="7"/>
  <c r="M32" i="7"/>
  <c r="M21" i="7"/>
  <c r="M22" i="7"/>
  <c r="O22" i="7"/>
  <c r="M25" i="7"/>
  <c r="O25" i="7"/>
  <c r="M19" i="7"/>
  <c r="O19" i="7"/>
  <c r="M29" i="7"/>
  <c r="O29"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O14" i="7"/>
  <c r="M4" i="7"/>
  <c r="L4" i="7"/>
  <c r="L5" i="7"/>
  <c r="O26" i="7"/>
  <c r="M5" i="7"/>
  <c r="L6" i="7" l="1"/>
  <c r="N22" i="7" s="1"/>
  <c r="M6" i="7"/>
  <c r="P27" i="7" s="1"/>
  <c r="P21" i="7"/>
  <c r="P14" i="7"/>
  <c r="N23" i="7" l="1"/>
  <c r="P23" i="7"/>
  <c r="P18" i="7"/>
  <c r="P20" i="7"/>
  <c r="P33" i="7"/>
  <c r="P30" i="7"/>
  <c r="P32" i="7"/>
  <c r="P34" i="7"/>
  <c r="P31" i="7"/>
  <c r="P26" i="7"/>
  <c r="P28" i="7"/>
  <c r="N17" i="7"/>
  <c r="N26" i="7"/>
  <c r="N14" i="7"/>
  <c r="N18" i="7"/>
  <c r="N34" i="7"/>
  <c r="N27" i="7"/>
  <c r="N31" i="7"/>
  <c r="N30" i="7"/>
  <c r="N25" i="7"/>
  <c r="N33" i="7"/>
  <c r="N24" i="7"/>
  <c r="N19" i="7"/>
  <c r="N28" i="7"/>
  <c r="N15" i="7"/>
  <c r="N20" i="7"/>
  <c r="N32" i="7"/>
  <c r="N29" i="7"/>
  <c r="N21" i="7"/>
  <c r="N16" i="7"/>
  <c r="P15" i="7"/>
  <c r="P22" i="7"/>
  <c r="P19" i="7"/>
  <c r="P17" i="7"/>
  <c r="P16" i="7"/>
  <c r="P25" i="7"/>
  <c r="P29" i="7"/>
  <c r="P24" i="7"/>
</calcChain>
</file>

<file path=xl/sharedStrings.xml><?xml version="1.0" encoding="utf-8"?>
<sst xmlns="http://schemas.openxmlformats.org/spreadsheetml/2006/main" count="201" uniqueCount="136">
  <si>
    <t>Electoral data</t>
  </si>
  <si>
    <t>What is the polling district code?</t>
  </si>
  <si>
    <t>Is this polling district contained in a parish ward?  If not, leave this cell blank.</t>
  </si>
  <si>
    <t>Is this polling district contained in a parish?  If not, leave this cell blank.</t>
  </si>
  <si>
    <t>Is this polling district contained in a group of parishes with a joint parish council?  If not, leave this cell blank.</t>
  </si>
  <si>
    <t>What is the current electorate?</t>
  </si>
  <si>
    <t>What is the predicted electorate?</t>
  </si>
  <si>
    <t>Is there any other description you use for this area?</t>
  </si>
  <si>
    <t>Description of area</t>
  </si>
  <si>
    <t xml:space="preserve">Check your data </t>
  </si>
  <si>
    <t>Council Contact</t>
  </si>
  <si>
    <t>Name:</t>
  </si>
  <si>
    <t>Email:</t>
  </si>
  <si>
    <t>Telephone:</t>
  </si>
  <si>
    <t>Address:</t>
  </si>
  <si>
    <t>Polling district</t>
  </si>
  <si>
    <t>Parish ward</t>
  </si>
  <si>
    <t>Parish</t>
  </si>
  <si>
    <t>Grouped parish council</t>
  </si>
  <si>
    <t>1:</t>
  </si>
  <si>
    <t>2:</t>
  </si>
  <si>
    <t>3:</t>
  </si>
  <si>
    <t>4:</t>
  </si>
  <si>
    <t>5:</t>
  </si>
  <si>
    <t>How do I enter my electorate data?</t>
  </si>
  <si>
    <t>Number of councillors:</t>
  </si>
  <si>
    <t>Average electorate per cllr:</t>
  </si>
  <si>
    <t>Number of cllrs per ward</t>
  </si>
  <si>
    <t>Fill in the name of each ward once</t>
  </si>
  <si>
    <t>These cells will show you the electorate and variance.  They change depending what you enter in the table to the left.</t>
  </si>
  <si>
    <t>Fill in the number of councillors per ward</t>
  </si>
  <si>
    <t>Overall electorate:</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</si>
  <si>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</si>
  <si>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</si>
  <si>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If the polling district is in a parish, fill in the columns for parish (column D) and parish ward (column E).  If there are no parish wards in the parish, or the polling district is in an unparished area, leave this blank.
</t>
  </si>
  <si>
    <t xml:space="preserve">If the polling district is in a parish which is part of a joint or grouped parish council, fill in the name of this group in column F.  Make sure that this column is filled in for all parishes in the group.
</t>
  </si>
  <si>
    <t>Scroll right to see the second table</t>
  </si>
  <si>
    <t>Scroll left to see the first table</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</si>
  <si>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</si>
  <si>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</si>
  <si>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</si>
  <si>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LGBCE Review Officer</t>
  </si>
  <si>
    <t>Name of ward</t>
  </si>
  <si>
    <t>What ward is this polling district in?</t>
  </si>
  <si>
    <t>Existing ward</t>
  </si>
  <si>
    <t xml:space="preserve">Type in all your data, by polling district, in sheet "Electoral data".  Use the left-hand table, which is columns B to I.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</si>
  <si>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</si>
  <si>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Fill in the existing ward name in column G.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</si>
  <si>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</si>
  <si>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</si>
  <si>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The Local Government Boundary Commission for England, 1st Floor, Windsor House, SW1H 0TL</t>
  </si>
  <si>
    <t>Blackpool</t>
  </si>
  <si>
    <t>Jonathan Ashby</t>
  </si>
  <si>
    <t>jonathan.ashby@lgbce.org.uk</t>
  </si>
  <si>
    <t>0330 500 1271</t>
  </si>
  <si>
    <t>Electorate 2021</t>
  </si>
  <si>
    <t>Electorate 2027</t>
  </si>
  <si>
    <t>Variance 2021</t>
  </si>
  <si>
    <t>Variance 2027</t>
  </si>
  <si>
    <t>A1</t>
  </si>
  <si>
    <t>Anchorsholme</t>
  </si>
  <si>
    <t>A2</t>
  </si>
  <si>
    <t>A3</t>
  </si>
  <si>
    <t>A4</t>
  </si>
  <si>
    <t>B1</t>
  </si>
  <si>
    <t>Norbreck</t>
  </si>
  <si>
    <t>B2</t>
  </si>
  <si>
    <t>C1</t>
  </si>
  <si>
    <t>Bispham</t>
  </si>
  <si>
    <t>C2</t>
  </si>
  <si>
    <t>D1</t>
  </si>
  <si>
    <t>Warbreck</t>
  </si>
  <si>
    <t>D2</t>
  </si>
  <si>
    <t>D3</t>
  </si>
  <si>
    <t>E1</t>
  </si>
  <si>
    <t>Claremont</t>
  </si>
  <si>
    <t>E2</t>
  </si>
  <si>
    <t>E3</t>
  </si>
  <si>
    <t>F1</t>
  </si>
  <si>
    <t>Talbot</t>
  </si>
  <si>
    <t>F2</t>
  </si>
  <si>
    <t>F3</t>
  </si>
  <si>
    <t>G1</t>
  </si>
  <si>
    <t>Ingthorpe</t>
  </si>
  <si>
    <t>G2</t>
  </si>
  <si>
    <t>G3</t>
  </si>
  <si>
    <t>H1</t>
  </si>
  <si>
    <t>Greenlands</t>
  </si>
  <si>
    <t>H2</t>
  </si>
  <si>
    <t>J1</t>
  </si>
  <si>
    <t>Park</t>
  </si>
  <si>
    <t>J2</t>
  </si>
  <si>
    <t>J3</t>
  </si>
  <si>
    <t>K1</t>
  </si>
  <si>
    <t>Layton</t>
  </si>
  <si>
    <t>K2</t>
  </si>
  <si>
    <t>L1</t>
  </si>
  <si>
    <t>Brunswick</t>
  </si>
  <si>
    <t>L2</t>
  </si>
  <si>
    <t>L3</t>
  </si>
  <si>
    <t>M1</t>
  </si>
  <si>
    <t>Bloomfield</t>
  </si>
  <si>
    <t>M2</t>
  </si>
  <si>
    <t>M3</t>
  </si>
  <si>
    <t>N1</t>
  </si>
  <si>
    <t>Waterloo</t>
  </si>
  <si>
    <t>N2</t>
  </si>
  <si>
    <t>N3</t>
  </si>
  <si>
    <t>O1</t>
  </si>
  <si>
    <t>Squires Gate</t>
  </si>
  <si>
    <t>O2</t>
  </si>
  <si>
    <t>P1</t>
  </si>
  <si>
    <t>Tyldesley</t>
  </si>
  <si>
    <t>P2</t>
  </si>
  <si>
    <t>P3</t>
  </si>
  <si>
    <t>Q1</t>
  </si>
  <si>
    <t>Victoria</t>
  </si>
  <si>
    <t>Q2</t>
  </si>
  <si>
    <t>R1</t>
  </si>
  <si>
    <t>Hawes Side</t>
  </si>
  <si>
    <t>R2</t>
  </si>
  <si>
    <t>R3</t>
  </si>
  <si>
    <t>S1</t>
  </si>
  <si>
    <t>Highfield</t>
  </si>
  <si>
    <t>S2</t>
  </si>
  <si>
    <t>T1</t>
  </si>
  <si>
    <t>Marton</t>
  </si>
  <si>
    <t>T2</t>
  </si>
  <si>
    <t>U1</t>
  </si>
  <si>
    <t>Clifton</t>
  </si>
  <si>
    <t>U2</t>
  </si>
  <si>
    <t>V1</t>
  </si>
  <si>
    <t>Stanley</t>
  </si>
  <si>
    <t>V2</t>
  </si>
  <si>
    <t>V3</t>
  </si>
  <si>
    <t>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</si>
</sst>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8">
    <font>
      <sz val="12"/>
      <name val="Arial"/>
    </font>
    <font>
      <sz val="12"/>
      <color theme="1"/>
      <name val="Arial"/>
      <family val="2"/>
    </font>
    <font>
      <sz val="8"/>
      <name val="Times New Roman"/>
    </font>
    <font>
      <b/>
      <sz val="12"/>
      <name val="Arial"/>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indexed="8"/>
      <name val="Arial"/>
      <family val="2"/>
    </font>
    <font>
      <b/>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56">
    <xf numFmtId="0" fontId="0" fillId="0" borderId="0">
      <alignment vertical="top"/>
    </xf>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21" fillId="29" borderId="16" applyNumberFormat="0" applyAlignment="0" applyProtection="0"/>
    <xf numFmtId="0" fontId="22" fillId="30" borderId="17" applyNumberFormat="0" applyAlignment="0" applyProtection="0"/>
    <xf numFmtId="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23" fillId="0" borderId="0" applyNumberFormat="0" applyFill="0" applyBorder="0" applyAlignment="0" applyProtection="0"/>
    <xf numFmtId="2" fontId="4" fillId="0" borderId="0" applyFont="0" applyFill="0" applyBorder="0" applyAlignment="0" applyProtection="0"/>
    <xf numFmtId="0" fontId="24" fillId="31" borderId="0" applyNumberFormat="0" applyBorder="0" applyAlignment="0" applyProtection="0"/>
    <xf numFmtId="0" fontId="2" fillId="0" borderId="0" applyNumberFormat="0" applyFont="0" applyFill="0" applyAlignment="0" applyProtection="0"/>
    <xf numFmtId="0" fontId="25" fillId="0" borderId="18" applyNumberFormat="0" applyFill="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26" fillId="0" borderId="19" applyNumberFormat="0" applyFill="0" applyAlignment="0" applyProtection="0"/>
    <xf numFmtId="0" fontId="3" fillId="0" borderId="0" applyNumberFormat="0" applyFont="0" applyFill="0" applyAlignment="0" applyProtection="0"/>
    <xf numFmtId="0" fontId="27" fillId="0" borderId="20" applyNumberFormat="0" applyFill="0" applyAlignment="0" applyProtection="0"/>
    <xf numFmtId="0" fontId="27" fillId="0" borderId="0" applyNumberFormat="0" applyFill="0" applyBorder="0" applyAlignment="0" applyProtection="0"/>
    <xf numFmtId="0" fontId="11" fillId="0" borderId="0" applyNumberFormat="0" applyFill="0" applyBorder="0" applyAlignment="0" applyProtection="0">
      <alignment vertical="top"/>
      <protection locked="0"/>
    </xf>
    <xf numFmtId="0" fontId="28" fillId="32" borderId="16" applyNumberFormat="0" applyAlignment="0" applyProtection="0"/>
    <xf numFmtId="0" fontId="29" fillId="0" borderId="21" applyNumberFormat="0" applyFill="0" applyAlignment="0" applyProtection="0"/>
    <xf numFmtId="0" fontId="30" fillId="33" borderId="0" applyNumberFormat="0" applyBorder="0" applyAlignment="0" applyProtection="0"/>
    <xf numFmtId="0" fontId="18" fillId="0" borderId="0"/>
    <xf numFmtId="0" fontId="17" fillId="0" borderId="0">
      <alignment vertical="top"/>
    </xf>
    <xf numFmtId="0" fontId="18" fillId="34" borderId="22" applyNumberFormat="0" applyFont="0" applyAlignment="0" applyProtection="0"/>
    <xf numFmtId="0" fontId="31" fillId="29" borderId="23" applyNumberFormat="0" applyAlignment="0" applyProtection="0"/>
    <xf numFmtId="0" fontId="32" fillId="0" borderId="0" applyNumberFormat="0" applyFill="0" applyBorder="0" applyAlignment="0" applyProtection="0"/>
    <xf numFmtId="0" fontId="4" fillId="0" borderId="1" applyNumberFormat="0" applyFont="0" applyBorder="0" applyAlignment="0" applyProtection="0"/>
    <xf numFmtId="0" fontId="33" fillId="0" borderId="24" applyNumberFormat="0" applyFill="0" applyAlignment="0" applyProtection="0"/>
    <xf numFmtId="0" fontId="4" fillId="0" borderId="1" applyNumberFormat="0" applyFont="0" applyBorder="0" applyAlignment="0" applyProtection="0"/>
    <xf numFmtId="0" fontId="34" fillId="0" borderId="0" applyNumberFormat="0" applyFill="0" applyBorder="0" applyAlignment="0" applyProtection="0"/>
  </cellStyleXfs>
  <cellXfs count="85">
    <xf numFmtId="0" fontId="0" fillId="0" borderId="0" xfId="0" applyAlignment="1"/>
    <xf numFmtId="0" fontId="0" fillId="2" borderId="0" xfId="0" applyFill="1" applyAlignment="1"/>
    <xf numFmtId="0" fontId="5" fillId="2" borderId="0" xfId="0" applyFont="1"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5"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vertical="center"/>
    </xf>
    <xf numFmtId="0" fontId="0" fillId="0" borderId="0" xfId="0" applyFill="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9" fillId="3" borderId="0"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12" fillId="3" borderId="0" xfId="0" applyFont="1" applyFill="1" applyBorder="1" applyAlignment="1">
      <alignment vertical="center"/>
    </xf>
    <xf numFmtId="0" fontId="13" fillId="3" borderId="0" xfId="0" applyFont="1" applyFill="1" applyBorder="1" applyAlignment="1">
      <alignment vertical="center"/>
    </xf>
    <xf numFmtId="0" fontId="13" fillId="3" borderId="0" xfId="0" applyFont="1" applyFill="1" applyBorder="1" applyAlignment="1">
      <alignment horizontal="left" vertical="center"/>
    </xf>
    <xf numFmtId="0" fontId="13"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14" fillId="3" borderId="5" xfId="0" applyFont="1" applyFill="1" applyBorder="1" applyAlignment="1">
      <alignment horizontal="right" vertical="center"/>
    </xf>
    <xf numFmtId="3" fontId="10" fillId="3" borderId="0" xfId="0" applyNumberFormat="1" applyFont="1" applyFill="1" applyBorder="1" applyAlignment="1">
      <alignment horizontal="center" vertical="center"/>
    </xf>
    <xf numFmtId="0" fontId="15" fillId="3" borderId="8" xfId="0" applyFont="1" applyFill="1" applyBorder="1" applyAlignment="1">
      <alignment horizontal="right" vertical="center"/>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13" fillId="0" borderId="0" xfId="0" applyFont="1" applyFill="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11" xfId="0" applyFont="1" applyFill="1" applyBorder="1" applyAlignment="1">
      <alignment vertical="center" wrapText="1"/>
    </xf>
    <xf numFmtId="0" fontId="0" fillId="3" borderId="11" xfId="0" applyFill="1" applyBorder="1" applyAlignment="1">
      <alignment vertical="center"/>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14" fillId="3" borderId="0" xfId="0" applyFont="1" applyFill="1" applyBorder="1" applyAlignment="1">
      <alignment horizontal="right" vertical="center"/>
    </xf>
    <xf numFmtId="0" fontId="15" fillId="3" borderId="0" xfId="0" applyFont="1" applyFill="1" applyBorder="1" applyAlignment="1">
      <alignment horizontal="right" vertical="center"/>
    </xf>
    <xf numFmtId="0" fontId="5" fillId="3" borderId="0" xfId="0" applyFont="1" applyFill="1" applyBorder="1" applyAlignment="1">
      <alignment horizontal="center" vertical="center"/>
    </xf>
    <xf numFmtId="0" fontId="0" fillId="2" borderId="0" xfId="0" applyFill="1" applyAlignment="1">
      <alignment wrapText="1"/>
    </xf>
    <xf numFmtId="0" fontId="11" fillId="2" borderId="0" xfId="43" applyFill="1" applyAlignment="1" applyProtection="1">
      <alignment vertical="center"/>
      <protection locked="0"/>
    </xf>
    <xf numFmtId="0" fontId="16" fillId="3" borderId="0" xfId="0" applyFont="1" applyFill="1" applyBorder="1" applyAlignment="1">
      <alignment horizontal="right" vertical="center"/>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protection locked="0"/>
    </xf>
    <xf numFmtId="1" fontId="13" fillId="0" borderId="0" xfId="0"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0" fontId="35" fillId="0" borderId="0" xfId="47" applyFont="1" applyAlignment="1">
      <alignment horizontal="center" vertical="center"/>
    </xf>
    <xf numFmtId="1" fontId="5" fillId="3" borderId="0" xfId="0" applyNumberFormat="1" applyFont="1" applyFill="1" applyBorder="1" applyAlignment="1">
      <alignment vertical="center" wrapText="1"/>
    </xf>
    <xf numFmtId="1" fontId="0" fillId="3" borderId="0" xfId="0" applyNumberFormat="1" applyFill="1" applyBorder="1" applyAlignment="1">
      <alignment vertical="center"/>
    </xf>
    <xf numFmtId="0" fontId="4" fillId="3" borderId="0" xfId="0" applyFont="1" applyFill="1" applyBorder="1" applyAlignment="1">
      <alignment horizontal="left" vertical="center"/>
    </xf>
    <xf numFmtId="0" fontId="4" fillId="0" borderId="0" xfId="0" applyFont="1" applyAlignment="1">
      <alignment horizontal="left" vertical="top" wrapText="1"/>
    </xf>
    <xf numFmtId="0" fontId="5" fillId="3" borderId="26" xfId="0" applyFont="1" applyFill="1" applyBorder="1" applyAlignment="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 fontId="36" fillId="0" borderId="0" xfId="0" applyNumberFormat="1" applyFont="1" applyAlignment="1">
      <alignment horizontal="center" vertical="center" wrapText="1"/>
    </xf>
    <xf numFmtId="1" fontId="4" fillId="0" borderId="0" xfId="0" applyNumberFormat="1" applyFont="1" applyAlignment="1" applyProtection="1">
      <alignment horizontal="center" vertical="center"/>
      <protection locked="0"/>
    </xf>
    <xf numFmtId="1" fontId="4" fillId="0" borderId="5" xfId="0" applyNumberFormat="1"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4" fillId="0" borderId="2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 fontId="4" fillId="0" borderId="0" xfId="0" applyNumberFormat="1" applyFont="1" applyFill="1" applyAlignment="1" applyProtection="1">
      <alignment horizontal="center" vertical="center"/>
      <protection locked="0"/>
    </xf>
    <xf numFmtId="1" fontId="4" fillId="0" borderId="27" xfId="0" applyNumberFormat="1" applyFont="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16" fillId="3" borderId="0" xfId="0" applyFont="1" applyFill="1" applyBorder="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athan.ashb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6" sqref="C6"/>
    </sheetView>
  </sheetViews>
  <sheetFormatPr defaultColWidth="8.84375" defaultRowHeight="15.5"/>
  <cols>
    <col min="1" max="2" width="8.84375" style="1"/>
    <col min="3" max="3" width="75.3046875" style="1" customWidth="1"/>
    <col min="4" max="16384" width="8.84375" style="1"/>
  </cols>
  <sheetData>
    <row r="2" spans="2:3">
      <c r="B2" s="2" t="s">
        <v>41</v>
      </c>
    </row>
    <row r="3" spans="2:3">
      <c r="B3" s="24" t="s">
        <v>11</v>
      </c>
      <c r="C3" s="26" t="s">
        <v>52</v>
      </c>
    </row>
    <row r="4" spans="2:3">
      <c r="B4" s="24" t="s">
        <v>12</v>
      </c>
      <c r="C4" s="53" t="s">
        <v>53</v>
      </c>
    </row>
    <row r="5" spans="2:3">
      <c r="B5" s="24" t="s">
        <v>13</v>
      </c>
      <c r="C5" s="26" t="s">
        <v>54</v>
      </c>
    </row>
    <row r="6" spans="2:3" ht="18" customHeight="1">
      <c r="B6" s="24" t="s">
        <v>14</v>
      </c>
      <c r="C6" s="63" t="s">
        <v>50</v>
      </c>
    </row>
    <row r="9" spans="2:3">
      <c r="B9" s="2" t="s">
        <v>10</v>
      </c>
    </row>
    <row r="10" spans="2:3">
      <c r="B10" s="24" t="s">
        <v>11</v>
      </c>
      <c r="C10" s="58"/>
    </row>
    <row r="11" spans="2:3">
      <c r="B11" s="24" t="s">
        <v>12</v>
      </c>
      <c r="C11" s="53"/>
    </row>
    <row r="12" spans="2:3">
      <c r="B12" s="24" t="s">
        <v>13</v>
      </c>
      <c r="C12" s="26"/>
    </row>
    <row r="13" spans="2:3">
      <c r="B13" s="24" t="s">
        <v>14</v>
      </c>
      <c r="C13" s="26"/>
    </row>
    <row r="14" spans="2:3">
      <c r="B14" s="24"/>
      <c r="C14" s="26"/>
    </row>
    <row r="15" spans="2:3">
      <c r="B15" s="2" t="s">
        <v>24</v>
      </c>
    </row>
    <row r="17" spans="2:3" ht="46.5">
      <c r="B17" s="23" t="s">
        <v>19</v>
      </c>
      <c r="C17" s="25" t="s">
        <v>45</v>
      </c>
    </row>
    <row r="18" spans="2:3" ht="62">
      <c r="B18" s="23" t="s">
        <v>20</v>
      </c>
      <c r="C18" s="25" t="s">
        <v>40</v>
      </c>
    </row>
    <row r="19" spans="2:3" ht="62">
      <c r="B19" s="23" t="s">
        <v>21</v>
      </c>
      <c r="C19" s="25" t="s">
        <v>34</v>
      </c>
    </row>
    <row r="20" spans="2:3" ht="48" customHeight="1">
      <c r="B20" s="23" t="s">
        <v>22</v>
      </c>
      <c r="C20" s="25" t="s">
        <v>35</v>
      </c>
    </row>
    <row r="21" spans="2:3" ht="31">
      <c r="B21" s="23" t="s">
        <v>23</v>
      </c>
      <c r="C21" s="25" t="s">
        <v>47</v>
      </c>
    </row>
    <row r="22" spans="2:3" ht="103.5" customHeight="1">
      <c r="B22" s="23" t="s">
        <v>38</v>
      </c>
      <c r="C22" s="25" t="s">
        <v>39</v>
      </c>
    </row>
    <row r="23" spans="2:3">
      <c r="B23" s="2" t="s">
        <v>32</v>
      </c>
    </row>
    <row r="24" spans="2:3">
      <c r="B24" s="23"/>
      <c r="C24" s="25"/>
    </row>
    <row r="25" spans="2:3" ht="58.5" customHeight="1">
      <c r="B25" s="23" t="s">
        <v>19</v>
      </c>
      <c r="C25" s="52" t="s">
        <v>33</v>
      </c>
    </row>
    <row r="26" spans="2:3" ht="60" customHeight="1">
      <c r="B26" s="23" t="s">
        <v>20</v>
      </c>
      <c r="C26" s="52" t="s">
        <v>46</v>
      </c>
    </row>
    <row r="27" spans="2:3" ht="77.5">
      <c r="B27" s="23" t="s">
        <v>21</v>
      </c>
      <c r="C27" s="52" t="s">
        <v>48</v>
      </c>
    </row>
    <row r="28" spans="2:3">
      <c r="C28" s="52"/>
    </row>
    <row r="29" spans="2:3">
      <c r="C29" s="52"/>
    </row>
    <row r="30" spans="2:3">
      <c r="C30" s="52"/>
    </row>
    <row r="31" spans="2:3">
      <c r="C31" s="52"/>
    </row>
    <row r="32" spans="2:3">
      <c r="C32" s="52"/>
    </row>
    <row r="33" spans="3:3">
      <c r="C33" s="52"/>
    </row>
    <row r="34" spans="3:3">
      <c r="C34" s="52"/>
    </row>
    <row r="35" spans="3:3">
      <c r="C35" s="52"/>
    </row>
    <row r="36" spans="3:3">
      <c r="C36" s="52"/>
    </row>
  </sheetData>
  <phoneticPr fontId="6" type="noConversion"/>
  <hyperlinks>
    <hyperlink ref="C4" r:id="rId1" xr:uid="{0BE3BFE7-362F-46C1-B824-93AF6624EC87}"/>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tabSelected="1" topLeftCell="F1" zoomScale="70" zoomScaleNormal="70" workbookViewId="0">
      <selection activeCell="O14" sqref="O14:O34"/>
    </sheetView>
  </sheetViews>
  <sheetFormatPr defaultColWidth="8.84375" defaultRowHeight="15.5"/>
  <cols>
    <col min="1" max="1" width="2.765625" style="7" customWidth="1"/>
    <col min="2" max="2" width="9.84375" style="8" customWidth="1"/>
    <col min="3" max="6" width="23" style="6" customWidth="1"/>
    <col min="7" max="7" width="23.765625" style="6" customWidth="1"/>
    <col min="8" max="8" width="12.23046875" style="8" customWidth="1"/>
    <col min="9" max="9" width="12.23046875" style="19" customWidth="1"/>
    <col min="10" max="10" width="2.765625" style="7" customWidth="1"/>
    <col min="11" max="11" width="25.765625" style="7" customWidth="1"/>
    <col min="12" max="16" width="12.84375" style="8" customWidth="1"/>
    <col min="17" max="16384" width="8.84375" style="7"/>
  </cols>
  <sheetData>
    <row r="2" spans="1:20" s="27" customFormat="1" ht="18">
      <c r="B2" s="29" t="s">
        <v>0</v>
      </c>
      <c r="C2" s="29"/>
      <c r="D2" s="29"/>
      <c r="E2" s="29"/>
      <c r="F2" s="29"/>
      <c r="G2" s="29"/>
      <c r="H2" s="28"/>
      <c r="I2" s="30"/>
      <c r="L2" s="28"/>
      <c r="M2" s="28"/>
      <c r="N2" s="28"/>
      <c r="O2" s="28"/>
      <c r="P2" s="28"/>
    </row>
    <row r="3" spans="1:20" s="31" customFormat="1">
      <c r="B3" s="62" t="s">
        <v>51</v>
      </c>
      <c r="C3" s="32"/>
      <c r="D3" s="32"/>
      <c r="E3" s="32"/>
      <c r="F3" s="32"/>
      <c r="G3" s="50"/>
      <c r="H3" s="51"/>
      <c r="I3" s="51"/>
      <c r="K3" s="37" t="s">
        <v>9</v>
      </c>
      <c r="L3" s="34">
        <v>2021</v>
      </c>
      <c r="M3" s="34">
        <v>2027</v>
      </c>
      <c r="N3" s="33"/>
      <c r="O3" s="33"/>
      <c r="P3" s="33"/>
    </row>
    <row r="4" spans="1:20" s="31" customFormat="1" ht="15" customHeight="1">
      <c r="B4" s="80" t="s">
        <v>49</v>
      </c>
      <c r="C4" s="80"/>
      <c r="D4" s="80"/>
      <c r="E4" s="80"/>
      <c r="F4" s="80"/>
      <c r="K4" s="35" t="s">
        <v>25</v>
      </c>
      <c r="L4" s="36">
        <f>SUM(L14:L91)</f>
        <v>42</v>
      </c>
      <c r="M4" s="36">
        <f>SUM(L14:L91)</f>
        <v>42</v>
      </c>
      <c r="N4" s="33"/>
      <c r="O4" s="33"/>
      <c r="P4" s="33"/>
    </row>
    <row r="5" spans="1:20" s="31" customFormat="1" ht="15" customHeight="1">
      <c r="B5" s="80"/>
      <c r="C5" s="80"/>
      <c r="D5" s="80"/>
      <c r="E5" s="80"/>
      <c r="F5" s="80"/>
      <c r="G5" s="49"/>
      <c r="H5" s="36"/>
      <c r="I5" s="36"/>
      <c r="K5" s="35" t="s">
        <v>31</v>
      </c>
      <c r="L5" s="36">
        <f>SUM(H13:H84)</f>
        <v>102354</v>
      </c>
      <c r="M5" s="36">
        <f>SUM(I13:I84)</f>
        <v>101588.32311720731</v>
      </c>
      <c r="N5" s="33"/>
      <c r="O5" s="33"/>
      <c r="P5" s="33"/>
    </row>
    <row r="6" spans="1:20" s="31" customFormat="1" ht="15.75" customHeight="1">
      <c r="B6" s="80"/>
      <c r="C6" s="80"/>
      <c r="D6" s="80"/>
      <c r="E6" s="80"/>
      <c r="F6" s="80"/>
      <c r="K6" s="35" t="s">
        <v>26</v>
      </c>
      <c r="L6" s="36">
        <f>L5/L4</f>
        <v>2437</v>
      </c>
      <c r="M6" s="36">
        <f>M5/M4</f>
        <v>2418.7695980287453</v>
      </c>
      <c r="N6" s="33"/>
      <c r="O6" s="33"/>
      <c r="P6" s="33"/>
    </row>
    <row r="7" spans="1:20" s="31" customFormat="1" ht="15.75" customHeight="1">
      <c r="B7" s="41"/>
      <c r="C7" s="41"/>
      <c r="D7" s="41"/>
      <c r="E7" s="41"/>
      <c r="F7" s="41"/>
      <c r="K7" s="49"/>
      <c r="L7" s="36"/>
      <c r="M7" s="36"/>
      <c r="N7" s="33"/>
      <c r="O7" s="33"/>
      <c r="P7" s="33"/>
    </row>
    <row r="8" spans="1:20" s="31" customFormat="1" ht="15.75" customHeight="1">
      <c r="B8" s="84" t="s">
        <v>36</v>
      </c>
      <c r="C8" s="84"/>
      <c r="D8" s="84"/>
      <c r="E8" s="84"/>
      <c r="F8" s="84"/>
      <c r="K8" s="49"/>
      <c r="L8" s="36"/>
      <c r="M8" s="36"/>
      <c r="N8" s="33"/>
      <c r="O8" s="33"/>
      <c r="P8" s="54" t="s">
        <v>37</v>
      </c>
    </row>
    <row r="9" spans="1:20">
      <c r="L9" s="7"/>
      <c r="M9" s="7"/>
    </row>
    <row r="10" spans="1:20" ht="51" customHeight="1">
      <c r="B10" s="22" t="s">
        <v>1</v>
      </c>
      <c r="C10" s="22" t="s">
        <v>7</v>
      </c>
      <c r="D10" s="22" t="s">
        <v>3</v>
      </c>
      <c r="E10" s="22" t="s">
        <v>2</v>
      </c>
      <c r="F10" s="22" t="s">
        <v>4</v>
      </c>
      <c r="G10" s="22" t="s">
        <v>43</v>
      </c>
      <c r="H10" s="22" t="s">
        <v>5</v>
      </c>
      <c r="I10" s="22" t="s">
        <v>6</v>
      </c>
      <c r="J10" s="47"/>
      <c r="K10" s="22" t="s">
        <v>28</v>
      </c>
      <c r="L10" s="48" t="s">
        <v>30</v>
      </c>
      <c r="M10" s="81" t="s">
        <v>29</v>
      </c>
      <c r="N10" s="82"/>
      <c r="O10" s="82"/>
      <c r="P10" s="83"/>
    </row>
    <row r="11" spans="1:20" ht="16" thickBot="1"/>
    <row r="12" spans="1:20" s="5" customFormat="1" ht="47" thickBot="1">
      <c r="B12" s="64" t="s">
        <v>15</v>
      </c>
      <c r="C12" s="10" t="s">
        <v>8</v>
      </c>
      <c r="D12" s="10" t="s">
        <v>17</v>
      </c>
      <c r="E12" s="10" t="s">
        <v>16</v>
      </c>
      <c r="F12" s="10" t="s">
        <v>18</v>
      </c>
      <c r="G12" s="10" t="s">
        <v>44</v>
      </c>
      <c r="H12" s="9" t="s">
        <v>55</v>
      </c>
      <c r="I12" s="9" t="s">
        <v>56</v>
      </c>
      <c r="K12" s="42" t="s">
        <v>42</v>
      </c>
      <c r="L12" s="9" t="s">
        <v>27</v>
      </c>
      <c r="M12" s="43" t="s">
        <v>55</v>
      </c>
      <c r="N12" s="9" t="s">
        <v>57</v>
      </c>
      <c r="O12" s="43" t="s">
        <v>56</v>
      </c>
      <c r="P12" s="9" t="s">
        <v>58</v>
      </c>
    </row>
    <row r="13" spans="1:20" s="5" customFormat="1">
      <c r="B13" s="76" t="s">
        <v>59</v>
      </c>
      <c r="C13" s="66"/>
      <c r="D13" s="67"/>
      <c r="E13" s="67"/>
      <c r="F13" s="67"/>
      <c r="G13" s="66" t="s">
        <v>60</v>
      </c>
      <c r="H13" s="68">
        <v>503</v>
      </c>
      <c r="I13" s="79">
        <v>495.18784304320366</v>
      </c>
      <c r="K13" s="44"/>
      <c r="L13" s="11"/>
      <c r="M13" s="11"/>
      <c r="N13" s="11"/>
      <c r="O13" s="11"/>
      <c r="P13" s="11"/>
    </row>
    <row r="14" spans="1:20" s="5" customFormat="1">
      <c r="A14" s="39"/>
      <c r="B14" s="65" t="s">
        <v>61</v>
      </c>
      <c r="C14" s="66"/>
      <c r="D14" s="67"/>
      <c r="E14" s="67"/>
      <c r="F14" s="67"/>
      <c r="G14" s="66" t="s">
        <v>60</v>
      </c>
      <c r="H14" s="68">
        <v>1556</v>
      </c>
      <c r="I14" s="69">
        <v>1531.8335661535284</v>
      </c>
      <c r="J14" s="45"/>
      <c r="K14" s="66" t="s">
        <v>60</v>
      </c>
      <c r="L14" s="71">
        <v>2</v>
      </c>
      <c r="M14" s="20">
        <f t="shared" ref="M14:M15" si="0">IF(K14="",0,(SUMIF($G$13:$G$84,K14,$H$13:$H$84)))</f>
        <v>4977</v>
      </c>
      <c r="N14" s="21">
        <f t="shared" ref="N14:N15" si="1">IF(K14="",-1,(-($L$6-(M14/L14))/$L$6))</f>
        <v>2.1132540008206812E-2</v>
      </c>
      <c r="O14" s="20">
        <f t="shared" ref="O14:O15" si="2">IF(K14="",0,(SUMIF($G$13:$G$84,K14,$I$13:$I$84)))</f>
        <v>4899.7015801710222</v>
      </c>
      <c r="P14" s="21">
        <f t="shared" ref="P14:P15" si="3">IF(K14="",-1,(-($M$6-(O14/L14))/$M$6))</f>
        <v>1.2850001125405406E-2</v>
      </c>
      <c r="Q14" s="38"/>
    </row>
    <row r="15" spans="1:20" s="5" customFormat="1">
      <c r="A15" s="39"/>
      <c r="B15" s="65" t="s">
        <v>62</v>
      </c>
      <c r="C15" s="66"/>
      <c r="D15" s="67"/>
      <c r="E15" s="67"/>
      <c r="F15" s="67"/>
      <c r="G15" s="66" t="s">
        <v>60</v>
      </c>
      <c r="H15" s="68">
        <v>1336</v>
      </c>
      <c r="I15" s="69">
        <v>1315.25041412668</v>
      </c>
      <c r="J15" s="45"/>
      <c r="K15" s="66" t="s">
        <v>68</v>
      </c>
      <c r="L15" s="71">
        <v>2</v>
      </c>
      <c r="M15" s="20">
        <f t="shared" si="0"/>
        <v>4897</v>
      </c>
      <c r="N15" s="21">
        <f t="shared" si="1"/>
        <v>4.7189167008617151E-3</v>
      </c>
      <c r="O15" s="20">
        <f t="shared" si="2"/>
        <v>4874.6877881546297</v>
      </c>
      <c r="P15" s="21">
        <f t="shared" si="3"/>
        <v>7.6792333026292564E-3</v>
      </c>
      <c r="Q15" s="38"/>
      <c r="T15" s="60"/>
    </row>
    <row r="16" spans="1:20" s="5" customFormat="1">
      <c r="A16" s="39"/>
      <c r="B16" s="65" t="s">
        <v>63</v>
      </c>
      <c r="C16" s="66"/>
      <c r="D16" s="67"/>
      <c r="E16" s="67"/>
      <c r="F16" s="67"/>
      <c r="G16" s="66" t="s">
        <v>60</v>
      </c>
      <c r="H16" s="68">
        <v>1582</v>
      </c>
      <c r="I16" s="69">
        <v>1557.4297568476106</v>
      </c>
      <c r="J16" s="45"/>
      <c r="K16" s="73" t="s">
        <v>101</v>
      </c>
      <c r="L16" s="71">
        <v>2</v>
      </c>
      <c r="M16" s="20">
        <f t="shared" ref="M16:M47" si="4">IF(K16="",0,(SUMIF($G$13:$G$84,K16,$H$13:$H$84)))</f>
        <v>4436</v>
      </c>
      <c r="N16" s="21">
        <f t="shared" ref="N16:N47" si="5">IF(K16="",-1,(-($L$6-(M16/L16))/$L$6))</f>
        <v>-8.9864587607714402E-2</v>
      </c>
      <c r="O16" s="20">
        <f t="shared" ref="O16:O47" si="6">IF(K16="",0,(SUMIF($G$13:$G$84,K16,$I$13:$I$84)))</f>
        <v>4618.5465579067677</v>
      </c>
      <c r="P16" s="21">
        <f t="shared" ref="P16:P47" si="7">IF(K16="",-1,(-($M$6-(O16/L16))/$M$6))</f>
        <v>-4.5269429202599153E-2</v>
      </c>
      <c r="Q16" s="38"/>
      <c r="T16" s="60"/>
    </row>
    <row r="17" spans="1:20" s="5" customFormat="1">
      <c r="A17" s="39"/>
      <c r="B17" s="65" t="s">
        <v>64</v>
      </c>
      <c r="C17" s="66"/>
      <c r="D17" s="67"/>
      <c r="E17" s="67"/>
      <c r="F17" s="67"/>
      <c r="G17" s="66" t="s">
        <v>65</v>
      </c>
      <c r="H17" s="68">
        <v>691</v>
      </c>
      <c r="I17" s="69">
        <v>689.26041007133927</v>
      </c>
      <c r="J17" s="45"/>
      <c r="K17" s="73" t="s">
        <v>97</v>
      </c>
      <c r="L17" s="71">
        <v>2</v>
      </c>
      <c r="M17" s="20">
        <f t="shared" si="4"/>
        <v>4481</v>
      </c>
      <c r="N17" s="21">
        <f t="shared" si="5"/>
        <v>-8.063192449733278E-2</v>
      </c>
      <c r="O17" s="20">
        <f t="shared" si="6"/>
        <v>4334.3898806005454</v>
      </c>
      <c r="P17" s="21">
        <f t="shared" si="7"/>
        <v>-0.10400935166933699</v>
      </c>
      <c r="Q17" s="38"/>
      <c r="T17" s="60"/>
    </row>
    <row r="18" spans="1:20" s="5" customFormat="1">
      <c r="A18" s="39"/>
      <c r="B18" s="65" t="s">
        <v>66</v>
      </c>
      <c r="C18" s="66"/>
      <c r="D18" s="67"/>
      <c r="E18" s="67"/>
      <c r="F18" s="67"/>
      <c r="G18" s="66" t="s">
        <v>65</v>
      </c>
      <c r="H18" s="68">
        <v>4199</v>
      </c>
      <c r="I18" s="69">
        <v>4188.4290331252569</v>
      </c>
      <c r="J18" s="45"/>
      <c r="K18" s="72" t="s">
        <v>75</v>
      </c>
      <c r="L18" s="71">
        <v>2</v>
      </c>
      <c r="M18" s="20">
        <f t="shared" si="4"/>
        <v>4901</v>
      </c>
      <c r="N18" s="21">
        <f t="shared" si="5"/>
        <v>5.5395978662289699E-3</v>
      </c>
      <c r="O18" s="20">
        <f t="shared" si="6"/>
        <v>4677.579107065455</v>
      </c>
      <c r="P18" s="21">
        <f t="shared" si="7"/>
        <v>-3.3066417140847223E-2</v>
      </c>
      <c r="Q18" s="38"/>
      <c r="T18" s="60"/>
    </row>
    <row r="19" spans="1:20" s="5" customFormat="1">
      <c r="B19" s="77" t="s">
        <v>67</v>
      </c>
      <c r="C19" s="66"/>
      <c r="D19" s="67"/>
      <c r="E19" s="67"/>
      <c r="F19" s="67"/>
      <c r="G19" s="66" t="s">
        <v>68</v>
      </c>
      <c r="H19" s="68">
        <v>3776</v>
      </c>
      <c r="I19" s="70">
        <v>3758.7954029144139</v>
      </c>
      <c r="J19" s="39"/>
      <c r="K19" s="75" t="s">
        <v>129</v>
      </c>
      <c r="L19" s="74">
        <v>2</v>
      </c>
      <c r="M19" s="20">
        <f t="shared" si="4"/>
        <v>4796</v>
      </c>
      <c r="N19" s="21">
        <f t="shared" si="5"/>
        <v>-1.600328272466147E-2</v>
      </c>
      <c r="O19" s="20">
        <f t="shared" si="6"/>
        <v>4778.364386664698</v>
      </c>
      <c r="P19" s="21">
        <f t="shared" si="7"/>
        <v>-1.2232419623807719E-2</v>
      </c>
      <c r="Q19" s="38"/>
      <c r="T19" s="60"/>
    </row>
    <row r="20" spans="1:20">
      <c r="A20" s="13"/>
      <c r="B20" s="65" t="s">
        <v>69</v>
      </c>
      <c r="C20" s="66"/>
      <c r="D20" s="67"/>
      <c r="E20" s="67"/>
      <c r="F20" s="67"/>
      <c r="G20" s="66" t="s">
        <v>68</v>
      </c>
      <c r="H20" s="68">
        <v>1121</v>
      </c>
      <c r="I20" s="69">
        <v>1115.8923852402163</v>
      </c>
      <c r="J20" s="46"/>
      <c r="K20" s="73" t="s">
        <v>87</v>
      </c>
      <c r="L20" s="71">
        <v>2</v>
      </c>
      <c r="M20" s="20">
        <f t="shared" si="4"/>
        <v>5030</v>
      </c>
      <c r="N20" s="21">
        <f t="shared" si="5"/>
        <v>3.2006565449322941E-2</v>
      </c>
      <c r="O20" s="20">
        <f t="shared" si="6"/>
        <v>4935.721440674628</v>
      </c>
      <c r="P20" s="21">
        <f t="shared" si="7"/>
        <v>2.029590679020318E-2</v>
      </c>
      <c r="Q20" s="12"/>
      <c r="T20" s="61"/>
    </row>
    <row r="21" spans="1:20">
      <c r="A21" s="13"/>
      <c r="B21" s="65" t="s">
        <v>70</v>
      </c>
      <c r="C21" s="66"/>
      <c r="D21" s="67"/>
      <c r="E21" s="67"/>
      <c r="F21" s="67"/>
      <c r="G21" s="66" t="s">
        <v>71</v>
      </c>
      <c r="H21" s="68">
        <v>729</v>
      </c>
      <c r="I21" s="69">
        <v>680.6582610216268</v>
      </c>
      <c r="J21" s="46"/>
      <c r="K21" s="73" t="s">
        <v>119</v>
      </c>
      <c r="L21" s="71">
        <v>2</v>
      </c>
      <c r="M21" s="20">
        <f t="shared" si="4"/>
        <v>5013</v>
      </c>
      <c r="N21" s="21">
        <f t="shared" si="5"/>
        <v>2.8518670496512105E-2</v>
      </c>
      <c r="O21" s="20">
        <f t="shared" si="6"/>
        <v>4836.6668242897131</v>
      </c>
      <c r="P21" s="21">
        <f t="shared" si="7"/>
        <v>-1.8033378799051173E-4</v>
      </c>
      <c r="Q21" s="12"/>
      <c r="T21" s="61"/>
    </row>
    <row r="22" spans="1:20">
      <c r="A22" s="13"/>
      <c r="B22" s="65" t="s">
        <v>72</v>
      </c>
      <c r="C22" s="66"/>
      <c r="D22" s="67"/>
      <c r="E22" s="67"/>
      <c r="F22" s="67"/>
      <c r="G22" s="66" t="s">
        <v>71</v>
      </c>
      <c r="H22" s="68">
        <v>2242</v>
      </c>
      <c r="I22" s="69">
        <v>2093.3276011117791</v>
      </c>
      <c r="J22" s="46"/>
      <c r="K22" s="73" t="s">
        <v>123</v>
      </c>
      <c r="L22" s="74">
        <v>2</v>
      </c>
      <c r="M22" s="20">
        <f t="shared" si="4"/>
        <v>4813</v>
      </c>
      <c r="N22" s="21">
        <f t="shared" si="5"/>
        <v>-1.2515387771850637E-2</v>
      </c>
      <c r="O22" s="20">
        <f t="shared" si="6"/>
        <v>4769.6298616857803</v>
      </c>
      <c r="P22" s="21">
        <f t="shared" si="7"/>
        <v>-1.4037991553030793E-2</v>
      </c>
      <c r="Q22" s="12"/>
      <c r="T22" s="61"/>
    </row>
    <row r="23" spans="1:20">
      <c r="A23" s="13"/>
      <c r="B23" s="65" t="s">
        <v>73</v>
      </c>
      <c r="C23" s="66"/>
      <c r="D23" s="67"/>
      <c r="E23" s="67"/>
      <c r="F23" s="67"/>
      <c r="G23" s="66" t="s">
        <v>71</v>
      </c>
      <c r="H23" s="68">
        <v>2012</v>
      </c>
      <c r="I23" s="69">
        <v>1878.5794529156558</v>
      </c>
      <c r="J23" s="46"/>
      <c r="K23" s="72" t="s">
        <v>83</v>
      </c>
      <c r="L23" s="71">
        <v>2</v>
      </c>
      <c r="M23" s="20">
        <f t="shared" si="4"/>
        <v>5060</v>
      </c>
      <c r="N23" s="21">
        <f t="shared" si="5"/>
        <v>3.8161674189577346E-2</v>
      </c>
      <c r="O23" s="20">
        <f t="shared" si="6"/>
        <v>5060.7904007565921</v>
      </c>
      <c r="P23" s="21">
        <f t="shared" si="7"/>
        <v>4.6149745904084299E-2</v>
      </c>
      <c r="Q23" s="12"/>
      <c r="T23" s="61"/>
    </row>
    <row r="24" spans="1:20">
      <c r="A24" s="13"/>
      <c r="B24" s="65" t="s">
        <v>74</v>
      </c>
      <c r="C24" s="66"/>
      <c r="D24" s="67"/>
      <c r="E24" s="67"/>
      <c r="F24" s="67"/>
      <c r="G24" s="66" t="s">
        <v>75</v>
      </c>
      <c r="H24" s="68">
        <v>1162</v>
      </c>
      <c r="I24" s="69">
        <v>1109.0281416874227</v>
      </c>
      <c r="J24" s="46"/>
      <c r="K24" s="73" t="s">
        <v>94</v>
      </c>
      <c r="L24" s="71">
        <v>2</v>
      </c>
      <c r="M24" s="20">
        <f t="shared" si="4"/>
        <v>4833</v>
      </c>
      <c r="N24" s="21">
        <f t="shared" si="5"/>
        <v>-8.4119819450143626E-3</v>
      </c>
      <c r="O24" s="20">
        <f t="shared" si="6"/>
        <v>4692.5873822752901</v>
      </c>
      <c r="P24" s="21">
        <f t="shared" si="7"/>
        <v>-2.9963956447181611E-2</v>
      </c>
      <c r="Q24" s="12"/>
      <c r="T24" s="61"/>
    </row>
    <row r="25" spans="1:20">
      <c r="A25" s="13"/>
      <c r="B25" s="65" t="s">
        <v>76</v>
      </c>
      <c r="C25" s="66"/>
      <c r="D25" s="67"/>
      <c r="E25" s="67"/>
      <c r="F25" s="67"/>
      <c r="G25" s="66" t="s">
        <v>75</v>
      </c>
      <c r="H25" s="68">
        <v>2153</v>
      </c>
      <c r="I25" s="69">
        <v>2054.851625691068</v>
      </c>
      <c r="J25" s="46"/>
      <c r="K25" s="75" t="s">
        <v>126</v>
      </c>
      <c r="L25" s="74">
        <v>2</v>
      </c>
      <c r="M25" s="20">
        <f t="shared" si="4"/>
        <v>5216</v>
      </c>
      <c r="N25" s="21">
        <f t="shared" si="5"/>
        <v>7.0168239638900287E-2</v>
      </c>
      <c r="O25" s="20">
        <f t="shared" si="6"/>
        <v>5341.5251883586961</v>
      </c>
      <c r="P25" s="21">
        <f t="shared" si="7"/>
        <v>0.10418230672155487</v>
      </c>
      <c r="Q25" s="12"/>
      <c r="T25" s="61"/>
    </row>
    <row r="26" spans="1:20">
      <c r="A26" s="13"/>
      <c r="B26" s="65" t="s">
        <v>77</v>
      </c>
      <c r="C26" s="66"/>
      <c r="D26" s="67"/>
      <c r="E26" s="67"/>
      <c r="F26" s="67"/>
      <c r="G26" s="66" t="s">
        <v>75</v>
      </c>
      <c r="H26" s="68">
        <v>1586</v>
      </c>
      <c r="I26" s="69">
        <v>1513.6993396869643</v>
      </c>
      <c r="J26" s="46"/>
      <c r="K26" s="66" t="s">
        <v>65</v>
      </c>
      <c r="L26" s="71">
        <v>2</v>
      </c>
      <c r="M26" s="20">
        <f t="shared" si="4"/>
        <v>4890</v>
      </c>
      <c r="N26" s="21">
        <f t="shared" si="5"/>
        <v>3.2827246614690192E-3</v>
      </c>
      <c r="O26" s="20">
        <f t="shared" si="6"/>
        <v>4877.6894431965957</v>
      </c>
      <c r="P26" s="21">
        <f t="shared" si="7"/>
        <v>8.2997254413621543E-3</v>
      </c>
      <c r="Q26" s="12"/>
      <c r="T26" s="61"/>
    </row>
    <row r="27" spans="1:20">
      <c r="A27" s="13"/>
      <c r="B27" s="65" t="s">
        <v>78</v>
      </c>
      <c r="C27" s="66"/>
      <c r="D27" s="67"/>
      <c r="E27" s="67"/>
      <c r="F27" s="67"/>
      <c r="G27" s="66" t="s">
        <v>79</v>
      </c>
      <c r="H27" s="68">
        <v>2061</v>
      </c>
      <c r="I27" s="69">
        <v>2075.0198172353676</v>
      </c>
      <c r="J27" s="46"/>
      <c r="K27" s="73" t="s">
        <v>90</v>
      </c>
      <c r="L27" s="71">
        <v>2</v>
      </c>
      <c r="M27" s="20">
        <f t="shared" si="4"/>
        <v>5104</v>
      </c>
      <c r="N27" s="21">
        <f t="shared" si="5"/>
        <v>4.7189167008617153E-2</v>
      </c>
      <c r="O27" s="20">
        <f t="shared" si="6"/>
        <v>5307.9266658785527</v>
      </c>
      <c r="P27" s="21">
        <f t="shared" si="7"/>
        <v>9.7236931993113271E-2</v>
      </c>
      <c r="Q27" s="12"/>
      <c r="T27" s="61"/>
    </row>
    <row r="28" spans="1:20">
      <c r="A28" s="13"/>
      <c r="B28" s="65" t="s">
        <v>80</v>
      </c>
      <c r="C28" s="66"/>
      <c r="D28" s="67"/>
      <c r="E28" s="67"/>
      <c r="F28" s="67"/>
      <c r="G28" s="66" t="s">
        <v>79</v>
      </c>
      <c r="H28" s="68">
        <v>1129</v>
      </c>
      <c r="I28" s="69">
        <v>1136.6799484030714</v>
      </c>
      <c r="J28" s="46"/>
      <c r="K28" s="73" t="s">
        <v>109</v>
      </c>
      <c r="L28" s="71">
        <v>2</v>
      </c>
      <c r="M28" s="20">
        <f t="shared" si="4"/>
        <v>4727</v>
      </c>
      <c r="N28" s="21">
        <f t="shared" si="5"/>
        <v>-3.0160032827246615E-2</v>
      </c>
      <c r="O28" s="20">
        <f t="shared" si="6"/>
        <v>4679.5802104267659</v>
      </c>
      <c r="P28" s="21">
        <f t="shared" si="7"/>
        <v>-3.2652755715025232E-2</v>
      </c>
      <c r="Q28" s="12"/>
      <c r="T28" s="61"/>
    </row>
    <row r="29" spans="1:20">
      <c r="A29" s="13"/>
      <c r="B29" s="65" t="s">
        <v>81</v>
      </c>
      <c r="C29" s="66"/>
      <c r="D29" s="67"/>
      <c r="E29" s="67"/>
      <c r="F29" s="67"/>
      <c r="G29" s="66" t="s">
        <v>79</v>
      </c>
      <c r="H29" s="68">
        <v>1452</v>
      </c>
      <c r="I29" s="69">
        <v>1461.877134704393</v>
      </c>
      <c r="J29" s="46"/>
      <c r="K29" s="75" t="s">
        <v>132</v>
      </c>
      <c r="L29" s="74">
        <v>2</v>
      </c>
      <c r="M29" s="20">
        <f t="shared" si="4"/>
        <v>5480</v>
      </c>
      <c r="N29" s="21">
        <f t="shared" si="5"/>
        <v>0.12433319655313911</v>
      </c>
      <c r="O29" s="20">
        <f t="shared" si="6"/>
        <v>6079.3520116641084</v>
      </c>
      <c r="P29" s="21">
        <f t="shared" si="7"/>
        <v>0.25670341164753213</v>
      </c>
      <c r="Q29" s="12"/>
      <c r="T29" s="61"/>
    </row>
    <row r="30" spans="1:20">
      <c r="A30" s="13"/>
      <c r="B30" s="65" t="s">
        <v>82</v>
      </c>
      <c r="C30" s="66"/>
      <c r="D30" s="67"/>
      <c r="E30" s="67"/>
      <c r="F30" s="67"/>
      <c r="G30" s="66" t="s">
        <v>83</v>
      </c>
      <c r="H30" s="68">
        <v>1601</v>
      </c>
      <c r="I30" s="69">
        <v>1601.2500852986768</v>
      </c>
      <c r="J30" s="46"/>
      <c r="K30" s="72" t="s">
        <v>79</v>
      </c>
      <c r="L30" s="71">
        <v>2</v>
      </c>
      <c r="M30" s="20">
        <f t="shared" si="4"/>
        <v>4642</v>
      </c>
      <c r="N30" s="21">
        <f t="shared" si="5"/>
        <v>-4.7599507591300778E-2</v>
      </c>
      <c r="O30" s="20">
        <f t="shared" si="6"/>
        <v>4673.5769003428322</v>
      </c>
      <c r="P30" s="21">
        <f t="shared" si="7"/>
        <v>-3.3893739992491401E-2</v>
      </c>
      <c r="Q30" s="12"/>
      <c r="T30" s="61"/>
    </row>
    <row r="31" spans="1:20">
      <c r="A31" s="13"/>
      <c r="B31" s="65" t="s">
        <v>84</v>
      </c>
      <c r="C31" s="66"/>
      <c r="D31" s="67"/>
      <c r="E31" s="67"/>
      <c r="F31" s="67"/>
      <c r="G31" s="66" t="s">
        <v>83</v>
      </c>
      <c r="H31" s="68">
        <v>1204</v>
      </c>
      <c r="I31" s="69">
        <v>1204.1880716424778</v>
      </c>
      <c r="J31" s="46"/>
      <c r="K31" s="73" t="s">
        <v>112</v>
      </c>
      <c r="L31" s="71">
        <v>2</v>
      </c>
      <c r="M31" s="20">
        <f t="shared" si="4"/>
        <v>4819</v>
      </c>
      <c r="N31" s="21">
        <f t="shared" si="5"/>
        <v>-1.1284366023799754E-2</v>
      </c>
      <c r="O31" s="20">
        <f t="shared" si="6"/>
        <v>4463.4610474051333</v>
      </c>
      <c r="P31" s="21">
        <f t="shared" si="7"/>
        <v>-7.7328189703811501E-2</v>
      </c>
      <c r="Q31" s="12"/>
      <c r="T31" s="61"/>
    </row>
    <row r="32" spans="1:20">
      <c r="A32" s="13"/>
      <c r="B32" s="65" t="s">
        <v>85</v>
      </c>
      <c r="C32" s="66"/>
      <c r="D32" s="67"/>
      <c r="E32" s="67"/>
      <c r="F32" s="67"/>
      <c r="G32" s="66" t="s">
        <v>83</v>
      </c>
      <c r="H32" s="68">
        <v>2255</v>
      </c>
      <c r="I32" s="69">
        <v>2255.3522438154378</v>
      </c>
      <c r="J32" s="46"/>
      <c r="K32" s="73" t="s">
        <v>116</v>
      </c>
      <c r="L32" s="71">
        <v>2</v>
      </c>
      <c r="M32" s="20">
        <f t="shared" si="4"/>
        <v>4585</v>
      </c>
      <c r="N32" s="21">
        <f t="shared" si="5"/>
        <v>-5.9294214197784162E-2</v>
      </c>
      <c r="O32" s="20">
        <f t="shared" si="6"/>
        <v>4540.5035268156216</v>
      </c>
      <c r="P32" s="21">
        <f t="shared" si="7"/>
        <v>-6.1402224809661059E-2</v>
      </c>
      <c r="Q32" s="12"/>
      <c r="T32" s="61"/>
    </row>
    <row r="33" spans="1:20">
      <c r="A33" s="13"/>
      <c r="B33" s="65" t="s">
        <v>86</v>
      </c>
      <c r="C33" s="66"/>
      <c r="D33" s="67"/>
      <c r="E33" s="67"/>
      <c r="F33" s="67"/>
      <c r="G33" s="66" t="s">
        <v>87</v>
      </c>
      <c r="H33" s="68">
        <v>3500</v>
      </c>
      <c r="I33" s="69">
        <v>3434.3986167716102</v>
      </c>
      <c r="J33" s="46"/>
      <c r="K33" s="72" t="s">
        <v>71</v>
      </c>
      <c r="L33" s="71">
        <v>2</v>
      </c>
      <c r="M33" s="20">
        <f t="shared" si="4"/>
        <v>4983</v>
      </c>
      <c r="N33" s="21">
        <f t="shared" si="5"/>
        <v>2.2363561756257692E-2</v>
      </c>
      <c r="O33" s="20">
        <f t="shared" si="6"/>
        <v>4652.5653150490616</v>
      </c>
      <c r="P33" s="21">
        <f t="shared" si="7"/>
        <v>-3.8237184963623563E-2</v>
      </c>
      <c r="Q33" s="12"/>
      <c r="T33" s="61"/>
    </row>
    <row r="34" spans="1:20">
      <c r="A34" s="13"/>
      <c r="B34" s="65" t="s">
        <v>88</v>
      </c>
      <c r="C34" s="66"/>
      <c r="D34" s="67"/>
      <c r="E34" s="67"/>
      <c r="F34" s="67"/>
      <c r="G34" s="66" t="s">
        <v>87</v>
      </c>
      <c r="H34" s="68">
        <v>1530</v>
      </c>
      <c r="I34" s="69">
        <v>1501.3228239030182</v>
      </c>
      <c r="J34" s="46"/>
      <c r="K34" s="73" t="s">
        <v>105</v>
      </c>
      <c r="L34" s="71">
        <v>2</v>
      </c>
      <c r="M34" s="20">
        <f t="shared" si="4"/>
        <v>4671</v>
      </c>
      <c r="N34" s="21">
        <f t="shared" si="5"/>
        <v>-4.1649569142388182E-2</v>
      </c>
      <c r="O34" s="20">
        <f t="shared" si="6"/>
        <v>4493.4775978248035</v>
      </c>
      <c r="P34" s="21">
        <f t="shared" si="7"/>
        <v>-7.1123268316480276E-2</v>
      </c>
      <c r="Q34" s="12"/>
      <c r="T34" s="61"/>
    </row>
    <row r="35" spans="1:20">
      <c r="A35" s="13"/>
      <c r="B35" s="65" t="s">
        <v>89</v>
      </c>
      <c r="C35" s="66"/>
      <c r="D35" s="67"/>
      <c r="E35" s="67"/>
      <c r="F35" s="67"/>
      <c r="G35" s="66" t="s">
        <v>90</v>
      </c>
      <c r="H35" s="68">
        <v>951</v>
      </c>
      <c r="I35" s="69">
        <v>988.99652414782599</v>
      </c>
      <c r="J35" s="46"/>
      <c r="K35" s="4"/>
      <c r="L35" s="3"/>
      <c r="M35" s="20">
        <f t="shared" si="4"/>
        <v>0</v>
      </c>
      <c r="N35" s="21">
        <f t="shared" si="5"/>
        <v>-1</v>
      </c>
      <c r="O35" s="20">
        <f t="shared" si="6"/>
        <v>0</v>
      </c>
      <c r="P35" s="21">
        <f t="shared" si="7"/>
        <v>-1</v>
      </c>
      <c r="Q35" s="12"/>
      <c r="T35" s="61"/>
    </row>
    <row r="36" spans="1:20">
      <c r="A36" s="13"/>
      <c r="B36" s="65" t="s">
        <v>91</v>
      </c>
      <c r="C36" s="66"/>
      <c r="D36" s="67"/>
      <c r="E36" s="67"/>
      <c r="F36" s="67"/>
      <c r="G36" s="66" t="s">
        <v>90</v>
      </c>
      <c r="H36" s="68">
        <v>2791</v>
      </c>
      <c r="I36" s="69">
        <v>2902.5124068313171</v>
      </c>
      <c r="J36" s="46"/>
      <c r="K36" s="4"/>
      <c r="L36" s="3"/>
      <c r="M36" s="20">
        <f t="shared" si="4"/>
        <v>0</v>
      </c>
      <c r="N36" s="21">
        <f t="shared" si="5"/>
        <v>-1</v>
      </c>
      <c r="O36" s="20">
        <f t="shared" si="6"/>
        <v>0</v>
      </c>
      <c r="P36" s="21">
        <f t="shared" si="7"/>
        <v>-1</v>
      </c>
      <c r="Q36" s="12"/>
      <c r="T36" s="61"/>
    </row>
    <row r="37" spans="1:20">
      <c r="A37" s="13"/>
      <c r="B37" s="65" t="s">
        <v>92</v>
      </c>
      <c r="C37" s="66"/>
      <c r="D37" s="67"/>
      <c r="E37" s="67"/>
      <c r="F37" s="67"/>
      <c r="G37" s="66" t="s">
        <v>90</v>
      </c>
      <c r="H37" s="68">
        <v>1362</v>
      </c>
      <c r="I37" s="69">
        <v>1416.4177348994101</v>
      </c>
      <c r="J37" s="46"/>
      <c r="K37" s="4"/>
      <c r="L37" s="3"/>
      <c r="M37" s="20">
        <f t="shared" si="4"/>
        <v>0</v>
      </c>
      <c r="N37" s="21">
        <f t="shared" si="5"/>
        <v>-1</v>
      </c>
      <c r="O37" s="20">
        <f t="shared" si="6"/>
        <v>0</v>
      </c>
      <c r="P37" s="21">
        <f t="shared" si="7"/>
        <v>-1</v>
      </c>
      <c r="Q37" s="12"/>
      <c r="T37" s="61"/>
    </row>
    <row r="38" spans="1:20">
      <c r="A38" s="13"/>
      <c r="B38" s="65" t="s">
        <v>93</v>
      </c>
      <c r="C38" s="66"/>
      <c r="D38" s="67"/>
      <c r="E38" s="67"/>
      <c r="F38" s="67"/>
      <c r="G38" s="66" t="s">
        <v>94</v>
      </c>
      <c r="H38" s="68">
        <v>3021</v>
      </c>
      <c r="I38" s="69">
        <v>2933.2312190882785</v>
      </c>
      <c r="J38" s="46"/>
      <c r="K38" s="4"/>
      <c r="L38" s="3"/>
      <c r="M38" s="20">
        <f t="shared" si="4"/>
        <v>0</v>
      </c>
      <c r="N38" s="21">
        <f t="shared" si="5"/>
        <v>-1</v>
      </c>
      <c r="O38" s="20">
        <f t="shared" si="6"/>
        <v>0</v>
      </c>
      <c r="P38" s="21">
        <f t="shared" si="7"/>
        <v>-1</v>
      </c>
      <c r="Q38" s="12"/>
      <c r="T38" s="61"/>
    </row>
    <row r="39" spans="1:20">
      <c r="A39" s="13"/>
      <c r="B39" s="65" t="s">
        <v>95</v>
      </c>
      <c r="C39" s="66"/>
      <c r="D39" s="67"/>
      <c r="E39" s="67"/>
      <c r="F39" s="67"/>
      <c r="G39" s="66" t="s">
        <v>94</v>
      </c>
      <c r="H39" s="68">
        <v>1812</v>
      </c>
      <c r="I39" s="69">
        <v>1759.3561631870114</v>
      </c>
      <c r="J39" s="46"/>
      <c r="K39" s="4"/>
      <c r="L39" s="3"/>
      <c r="M39" s="20">
        <f t="shared" si="4"/>
        <v>0</v>
      </c>
      <c r="N39" s="21">
        <f t="shared" si="5"/>
        <v>-1</v>
      </c>
      <c r="O39" s="20">
        <f t="shared" si="6"/>
        <v>0</v>
      </c>
      <c r="P39" s="21">
        <f t="shared" si="7"/>
        <v>-1</v>
      </c>
      <c r="Q39" s="12"/>
      <c r="T39" s="61"/>
    </row>
    <row r="40" spans="1:20">
      <c r="A40" s="13"/>
      <c r="B40" s="65" t="s">
        <v>96</v>
      </c>
      <c r="C40" s="66"/>
      <c r="D40" s="67"/>
      <c r="E40" s="67"/>
      <c r="F40" s="67"/>
      <c r="G40" s="66" t="s">
        <v>97</v>
      </c>
      <c r="H40" s="68">
        <v>2616</v>
      </c>
      <c r="I40" s="69">
        <v>2530.409267496324</v>
      </c>
      <c r="J40" s="46"/>
      <c r="K40" s="4"/>
      <c r="L40" s="3"/>
      <c r="M40" s="20">
        <f t="shared" si="4"/>
        <v>0</v>
      </c>
      <c r="N40" s="21">
        <f t="shared" si="5"/>
        <v>-1</v>
      </c>
      <c r="O40" s="20">
        <f t="shared" si="6"/>
        <v>0</v>
      </c>
      <c r="P40" s="21">
        <f t="shared" si="7"/>
        <v>-1</v>
      </c>
      <c r="Q40" s="12"/>
      <c r="T40" s="61"/>
    </row>
    <row r="41" spans="1:20">
      <c r="A41" s="13"/>
      <c r="B41" s="65" t="s">
        <v>98</v>
      </c>
      <c r="C41" s="66"/>
      <c r="D41" s="67"/>
      <c r="E41" s="67"/>
      <c r="F41" s="67"/>
      <c r="G41" s="66" t="s">
        <v>97</v>
      </c>
      <c r="H41" s="68">
        <v>1572</v>
      </c>
      <c r="I41" s="69">
        <v>1520.5670368899928</v>
      </c>
      <c r="J41" s="46"/>
      <c r="K41" s="4"/>
      <c r="L41" s="3"/>
      <c r="M41" s="20">
        <f t="shared" si="4"/>
        <v>0</v>
      </c>
      <c r="N41" s="21">
        <f t="shared" si="5"/>
        <v>-1</v>
      </c>
      <c r="O41" s="20">
        <f t="shared" si="6"/>
        <v>0</v>
      </c>
      <c r="P41" s="21">
        <f t="shared" si="7"/>
        <v>-1</v>
      </c>
      <c r="Q41" s="12"/>
      <c r="T41" s="61"/>
    </row>
    <row r="42" spans="1:20">
      <c r="A42" s="13"/>
      <c r="B42" s="65" t="s">
        <v>99</v>
      </c>
      <c r="C42" s="66"/>
      <c r="D42" s="67"/>
      <c r="E42" s="67"/>
      <c r="F42" s="67"/>
      <c r="G42" s="66" t="s">
        <v>97</v>
      </c>
      <c r="H42" s="68">
        <v>293</v>
      </c>
      <c r="I42" s="69">
        <v>283.41357621422895</v>
      </c>
      <c r="J42" s="46"/>
      <c r="K42" s="4"/>
      <c r="L42" s="3"/>
      <c r="M42" s="20">
        <f t="shared" si="4"/>
        <v>0</v>
      </c>
      <c r="N42" s="21">
        <f t="shared" si="5"/>
        <v>-1</v>
      </c>
      <c r="O42" s="20">
        <f t="shared" si="6"/>
        <v>0</v>
      </c>
      <c r="P42" s="21">
        <f t="shared" si="7"/>
        <v>-1</v>
      </c>
      <c r="Q42" s="12"/>
      <c r="T42" s="61"/>
    </row>
    <row r="43" spans="1:20">
      <c r="A43" s="13"/>
      <c r="B43" s="65" t="s">
        <v>100</v>
      </c>
      <c r="C43" s="66"/>
      <c r="D43" s="67"/>
      <c r="E43" s="67"/>
      <c r="F43" s="67"/>
      <c r="G43" s="66" t="s">
        <v>101</v>
      </c>
      <c r="H43" s="68">
        <v>882</v>
      </c>
      <c r="I43" s="69">
        <v>918.29532553511467</v>
      </c>
      <c r="J43" s="46"/>
      <c r="K43" s="4"/>
      <c r="L43" s="3"/>
      <c r="M43" s="20">
        <f t="shared" si="4"/>
        <v>0</v>
      </c>
      <c r="N43" s="21">
        <f t="shared" si="5"/>
        <v>-1</v>
      </c>
      <c r="O43" s="20">
        <f t="shared" si="6"/>
        <v>0</v>
      </c>
      <c r="P43" s="21">
        <f t="shared" si="7"/>
        <v>-1</v>
      </c>
      <c r="Q43" s="12"/>
      <c r="T43" s="61"/>
    </row>
    <row r="44" spans="1:20">
      <c r="A44" s="13"/>
      <c r="B44" s="65" t="s">
        <v>102</v>
      </c>
      <c r="C44" s="66"/>
      <c r="D44" s="67"/>
      <c r="E44" s="67"/>
      <c r="F44" s="67"/>
      <c r="G44" s="66" t="s">
        <v>101</v>
      </c>
      <c r="H44" s="68">
        <v>1863</v>
      </c>
      <c r="I44" s="69">
        <v>1939.6646161813137</v>
      </c>
      <c r="J44" s="46"/>
      <c r="K44" s="4"/>
      <c r="L44" s="3"/>
      <c r="M44" s="20">
        <f t="shared" si="4"/>
        <v>0</v>
      </c>
      <c r="N44" s="21">
        <f t="shared" si="5"/>
        <v>-1</v>
      </c>
      <c r="O44" s="20">
        <f t="shared" si="6"/>
        <v>0</v>
      </c>
      <c r="P44" s="21">
        <f t="shared" si="7"/>
        <v>-1</v>
      </c>
      <c r="Q44" s="12"/>
      <c r="T44" s="61"/>
    </row>
    <row r="45" spans="1:20">
      <c r="A45" s="13"/>
      <c r="B45" s="65" t="s">
        <v>103</v>
      </c>
      <c r="C45" s="66"/>
      <c r="D45" s="67"/>
      <c r="E45" s="67"/>
      <c r="F45" s="67"/>
      <c r="G45" s="66" t="s">
        <v>101</v>
      </c>
      <c r="H45" s="68">
        <v>1691</v>
      </c>
      <c r="I45" s="69">
        <v>1760.5866161903391</v>
      </c>
      <c r="J45" s="46"/>
      <c r="K45" s="4"/>
      <c r="L45" s="3"/>
      <c r="M45" s="20">
        <f t="shared" si="4"/>
        <v>0</v>
      </c>
      <c r="N45" s="21">
        <f t="shared" si="5"/>
        <v>-1</v>
      </c>
      <c r="O45" s="20">
        <f t="shared" si="6"/>
        <v>0</v>
      </c>
      <c r="P45" s="21">
        <f t="shared" si="7"/>
        <v>-1</v>
      </c>
      <c r="Q45" s="12"/>
      <c r="T45" s="61"/>
    </row>
    <row r="46" spans="1:20">
      <c r="A46" s="13"/>
      <c r="B46" s="65" t="s">
        <v>104</v>
      </c>
      <c r="C46" s="66"/>
      <c r="D46" s="67"/>
      <c r="E46" s="67"/>
      <c r="F46" s="67"/>
      <c r="G46" s="66" t="s">
        <v>105</v>
      </c>
      <c r="H46" s="68">
        <v>3119</v>
      </c>
      <c r="I46" s="69">
        <v>3000.4617057622695</v>
      </c>
      <c r="J46" s="46"/>
      <c r="K46" s="4"/>
      <c r="L46" s="3"/>
      <c r="M46" s="20">
        <f t="shared" si="4"/>
        <v>0</v>
      </c>
      <c r="N46" s="21">
        <f t="shared" si="5"/>
        <v>-1</v>
      </c>
      <c r="O46" s="20">
        <f t="shared" si="6"/>
        <v>0</v>
      </c>
      <c r="P46" s="21">
        <f t="shared" si="7"/>
        <v>-1</v>
      </c>
      <c r="Q46" s="12"/>
      <c r="T46" s="61"/>
    </row>
    <row r="47" spans="1:20">
      <c r="A47" s="13"/>
      <c r="B47" s="65" t="s">
        <v>106</v>
      </c>
      <c r="C47" s="66"/>
      <c r="D47" s="67"/>
      <c r="E47" s="67"/>
      <c r="F47" s="67"/>
      <c r="G47" s="66" t="s">
        <v>105</v>
      </c>
      <c r="H47" s="68">
        <v>1168</v>
      </c>
      <c r="I47" s="69">
        <v>1123.6098981501543</v>
      </c>
      <c r="J47" s="46"/>
      <c r="K47" s="4"/>
      <c r="L47" s="3"/>
      <c r="M47" s="20">
        <f t="shared" si="4"/>
        <v>0</v>
      </c>
      <c r="N47" s="21">
        <f t="shared" si="5"/>
        <v>-1</v>
      </c>
      <c r="O47" s="20">
        <f t="shared" si="6"/>
        <v>0</v>
      </c>
      <c r="P47" s="21">
        <f t="shared" si="7"/>
        <v>-1</v>
      </c>
      <c r="Q47" s="12"/>
      <c r="T47" s="61"/>
    </row>
    <row r="48" spans="1:20">
      <c r="A48" s="13"/>
      <c r="B48" s="65" t="s">
        <v>107</v>
      </c>
      <c r="C48" s="66"/>
      <c r="D48" s="67"/>
      <c r="E48" s="67"/>
      <c r="F48" s="67"/>
      <c r="G48" s="66" t="s">
        <v>105</v>
      </c>
      <c r="H48" s="68">
        <v>384</v>
      </c>
      <c r="I48" s="69">
        <v>369.40599391237947</v>
      </c>
      <c r="J48" s="46"/>
      <c r="K48" s="4"/>
      <c r="L48" s="3"/>
      <c r="M48" s="20">
        <f t="shared" ref="M48:M79" si="8">IF(K48="",0,(SUMIF($G$13:$G$84,K48,$H$13:$H$84)))</f>
        <v>0</v>
      </c>
      <c r="N48" s="21">
        <f t="shared" ref="N48:N79" si="9">IF(K48="",-1,(-($L$6-(M48/L48))/$L$6))</f>
        <v>-1</v>
      </c>
      <c r="O48" s="20">
        <f t="shared" ref="O48:O79" si="10">IF(K48="",0,(SUMIF($G$13:$G$84,K48,$I$13:$I$84)))</f>
        <v>0</v>
      </c>
      <c r="P48" s="21">
        <f t="shared" ref="P48:P79" si="11">IF(K48="",-1,(-($M$6-(O48/L48))/$M$6))</f>
        <v>-1</v>
      </c>
      <c r="Q48" s="12"/>
      <c r="T48" s="61"/>
    </row>
    <row r="49" spans="1:20">
      <c r="A49" s="13"/>
      <c r="B49" s="65" t="s">
        <v>108</v>
      </c>
      <c r="C49" s="66"/>
      <c r="D49" s="67"/>
      <c r="E49" s="67"/>
      <c r="F49" s="67"/>
      <c r="G49" s="66" t="s">
        <v>109</v>
      </c>
      <c r="H49" s="68">
        <v>3648</v>
      </c>
      <c r="I49" s="69">
        <v>3611.4044018694399</v>
      </c>
      <c r="J49" s="46"/>
      <c r="K49" s="4"/>
      <c r="L49" s="3"/>
      <c r="M49" s="20">
        <f t="shared" si="8"/>
        <v>0</v>
      </c>
      <c r="N49" s="21">
        <f t="shared" si="9"/>
        <v>-1</v>
      </c>
      <c r="O49" s="20">
        <f t="shared" si="10"/>
        <v>0</v>
      </c>
      <c r="P49" s="21">
        <f t="shared" si="11"/>
        <v>-1</v>
      </c>
      <c r="Q49" s="12"/>
      <c r="T49" s="61"/>
    </row>
    <row r="50" spans="1:20">
      <c r="A50" s="13"/>
      <c r="B50" s="65" t="s">
        <v>110</v>
      </c>
      <c r="C50" s="66"/>
      <c r="D50" s="67"/>
      <c r="E50" s="67"/>
      <c r="F50" s="67"/>
      <c r="G50" s="66" t="s">
        <v>109</v>
      </c>
      <c r="H50" s="68">
        <v>1079</v>
      </c>
      <c r="I50" s="69">
        <v>1068.175808557326</v>
      </c>
      <c r="J50" s="46"/>
      <c r="K50" s="4"/>
      <c r="L50" s="3"/>
      <c r="M50" s="20">
        <f t="shared" si="8"/>
        <v>0</v>
      </c>
      <c r="N50" s="21">
        <f t="shared" si="9"/>
        <v>-1</v>
      </c>
      <c r="O50" s="20">
        <f t="shared" si="10"/>
        <v>0</v>
      </c>
      <c r="P50" s="21">
        <f t="shared" si="11"/>
        <v>-1</v>
      </c>
      <c r="Q50" s="12"/>
      <c r="T50" s="61"/>
    </row>
    <row r="51" spans="1:20">
      <c r="A51" s="13"/>
      <c r="B51" s="65" t="s">
        <v>111</v>
      </c>
      <c r="C51" s="66"/>
      <c r="D51" s="67"/>
      <c r="E51" s="67"/>
      <c r="F51" s="67"/>
      <c r="G51" s="66" t="s">
        <v>112</v>
      </c>
      <c r="H51" s="68">
        <v>1818</v>
      </c>
      <c r="I51" s="69">
        <v>1683.8705507745447</v>
      </c>
      <c r="J51" s="46"/>
      <c r="K51" s="4"/>
      <c r="L51" s="3"/>
      <c r="M51" s="20">
        <f t="shared" si="8"/>
        <v>0</v>
      </c>
      <c r="N51" s="21">
        <f t="shared" si="9"/>
        <v>-1</v>
      </c>
      <c r="O51" s="20">
        <f t="shared" si="10"/>
        <v>0</v>
      </c>
      <c r="P51" s="21">
        <f t="shared" si="11"/>
        <v>-1</v>
      </c>
      <c r="Q51" s="12"/>
      <c r="T51" s="61"/>
    </row>
    <row r="52" spans="1:20">
      <c r="A52" s="13"/>
      <c r="B52" s="65" t="s">
        <v>113</v>
      </c>
      <c r="C52" s="66"/>
      <c r="D52" s="67"/>
      <c r="E52" s="67"/>
      <c r="F52" s="67"/>
      <c r="G52" s="66" t="s">
        <v>112</v>
      </c>
      <c r="H52" s="68">
        <v>1320</v>
      </c>
      <c r="I52" s="69">
        <v>1222.6122810904285</v>
      </c>
      <c r="J52" s="46"/>
      <c r="K52" s="4"/>
      <c r="L52" s="3"/>
      <c r="M52" s="20">
        <f t="shared" si="8"/>
        <v>0</v>
      </c>
      <c r="N52" s="21">
        <f t="shared" si="9"/>
        <v>-1</v>
      </c>
      <c r="O52" s="20">
        <f t="shared" si="10"/>
        <v>0</v>
      </c>
      <c r="P52" s="21">
        <f t="shared" si="11"/>
        <v>-1</v>
      </c>
      <c r="Q52" s="12"/>
      <c r="T52" s="61"/>
    </row>
    <row r="53" spans="1:20">
      <c r="A53" s="13"/>
      <c r="B53" s="65" t="s">
        <v>114</v>
      </c>
      <c r="C53" s="66"/>
      <c r="D53" s="67"/>
      <c r="E53" s="67"/>
      <c r="F53" s="67"/>
      <c r="G53" s="66" t="s">
        <v>112</v>
      </c>
      <c r="H53" s="68">
        <v>1681</v>
      </c>
      <c r="I53" s="78">
        <v>1556.9782155401595</v>
      </c>
      <c r="J53" s="46"/>
      <c r="K53" s="4"/>
      <c r="L53" s="3"/>
      <c r="M53" s="20">
        <f t="shared" si="8"/>
        <v>0</v>
      </c>
      <c r="N53" s="21">
        <f t="shared" si="9"/>
        <v>-1</v>
      </c>
      <c r="O53" s="20">
        <f t="shared" si="10"/>
        <v>0</v>
      </c>
      <c r="P53" s="21">
        <f t="shared" si="11"/>
        <v>-1</v>
      </c>
      <c r="Q53" s="12"/>
      <c r="T53" s="61"/>
    </row>
    <row r="54" spans="1:20">
      <c r="A54" s="13"/>
      <c r="B54" s="65" t="s">
        <v>115</v>
      </c>
      <c r="C54" s="66"/>
      <c r="D54" s="67"/>
      <c r="E54" s="67"/>
      <c r="F54" s="67"/>
      <c r="G54" s="66" t="s">
        <v>116</v>
      </c>
      <c r="H54" s="68">
        <v>623</v>
      </c>
      <c r="I54" s="78">
        <v>616.95391433067232</v>
      </c>
      <c r="J54" s="46"/>
      <c r="K54" s="4"/>
      <c r="L54" s="3"/>
      <c r="M54" s="20">
        <f t="shared" si="8"/>
        <v>0</v>
      </c>
      <c r="N54" s="21">
        <f t="shared" si="9"/>
        <v>-1</v>
      </c>
      <c r="O54" s="20">
        <f t="shared" si="10"/>
        <v>0</v>
      </c>
      <c r="P54" s="21">
        <f t="shared" si="11"/>
        <v>-1</v>
      </c>
      <c r="Q54" s="12"/>
      <c r="T54" s="61"/>
    </row>
    <row r="55" spans="1:20">
      <c r="A55" s="13"/>
      <c r="B55" s="65" t="s">
        <v>117</v>
      </c>
      <c r="C55" s="66"/>
      <c r="D55" s="67"/>
      <c r="E55" s="67"/>
      <c r="F55" s="67"/>
      <c r="G55" s="66" t="s">
        <v>116</v>
      </c>
      <c r="H55" s="68">
        <v>3962</v>
      </c>
      <c r="I55" s="78">
        <v>3923.5496124849496</v>
      </c>
      <c r="J55" s="46"/>
      <c r="K55" s="4"/>
      <c r="L55" s="3"/>
      <c r="M55" s="20">
        <f t="shared" si="8"/>
        <v>0</v>
      </c>
      <c r="N55" s="21">
        <f t="shared" si="9"/>
        <v>-1</v>
      </c>
      <c r="O55" s="20">
        <f t="shared" si="10"/>
        <v>0</v>
      </c>
      <c r="P55" s="21">
        <f t="shared" si="11"/>
        <v>-1</v>
      </c>
      <c r="Q55" s="12"/>
      <c r="T55" s="61"/>
    </row>
    <row r="56" spans="1:20">
      <c r="A56" s="13"/>
      <c r="B56" s="65" t="s">
        <v>118</v>
      </c>
      <c r="C56" s="66"/>
      <c r="D56" s="67"/>
      <c r="E56" s="67"/>
      <c r="F56" s="67"/>
      <c r="G56" s="66" t="s">
        <v>119</v>
      </c>
      <c r="H56" s="68">
        <v>1357</v>
      </c>
      <c r="I56" s="78">
        <v>1309.2672811811569</v>
      </c>
      <c r="J56" s="46"/>
      <c r="K56" s="4"/>
      <c r="L56" s="3"/>
      <c r="M56" s="20">
        <f t="shared" si="8"/>
        <v>0</v>
      </c>
      <c r="N56" s="21">
        <f t="shared" si="9"/>
        <v>-1</v>
      </c>
      <c r="O56" s="20">
        <f t="shared" si="10"/>
        <v>0</v>
      </c>
      <c r="P56" s="21">
        <f t="shared" si="11"/>
        <v>-1</v>
      </c>
      <c r="Q56" s="12"/>
      <c r="T56" s="61"/>
    </row>
    <row r="57" spans="1:20">
      <c r="A57" s="13"/>
      <c r="B57" s="65" t="s">
        <v>120</v>
      </c>
      <c r="C57" s="66"/>
      <c r="D57" s="67"/>
      <c r="E57" s="67"/>
      <c r="F57" s="67"/>
      <c r="G57" s="66" t="s">
        <v>119</v>
      </c>
      <c r="H57" s="68">
        <v>2951</v>
      </c>
      <c r="I57" s="78">
        <v>2847.1980447793621</v>
      </c>
      <c r="J57" s="46"/>
      <c r="K57" s="4"/>
      <c r="L57" s="3"/>
      <c r="M57" s="20">
        <f t="shared" si="8"/>
        <v>0</v>
      </c>
      <c r="N57" s="21">
        <f t="shared" si="9"/>
        <v>-1</v>
      </c>
      <c r="O57" s="20">
        <f t="shared" si="10"/>
        <v>0</v>
      </c>
      <c r="P57" s="21">
        <f t="shared" si="11"/>
        <v>-1</v>
      </c>
      <c r="Q57" s="12"/>
      <c r="T57" s="61"/>
    </row>
    <row r="58" spans="1:20">
      <c r="A58" s="13"/>
      <c r="B58" s="65" t="s">
        <v>121</v>
      </c>
      <c r="C58" s="66"/>
      <c r="D58" s="67"/>
      <c r="E58" s="67"/>
      <c r="F58" s="67"/>
      <c r="G58" s="66" t="s">
        <v>119</v>
      </c>
      <c r="H58" s="68">
        <v>705</v>
      </c>
      <c r="I58" s="78">
        <v>680.20149832919356</v>
      </c>
      <c r="J58" s="46"/>
      <c r="K58" s="4"/>
      <c r="L58" s="3"/>
      <c r="M58" s="20">
        <f t="shared" si="8"/>
        <v>0</v>
      </c>
      <c r="N58" s="21">
        <f t="shared" si="9"/>
        <v>-1</v>
      </c>
      <c r="O58" s="20">
        <f t="shared" si="10"/>
        <v>0</v>
      </c>
      <c r="P58" s="21">
        <f t="shared" si="11"/>
        <v>-1</v>
      </c>
      <c r="Q58" s="12"/>
      <c r="T58" s="61"/>
    </row>
    <row r="59" spans="1:20">
      <c r="A59" s="13"/>
      <c r="B59" s="65" t="s">
        <v>122</v>
      </c>
      <c r="C59" s="66"/>
      <c r="D59" s="67"/>
      <c r="E59" s="67"/>
      <c r="F59" s="67"/>
      <c r="G59" s="66" t="s">
        <v>123</v>
      </c>
      <c r="H59" s="68">
        <v>2983</v>
      </c>
      <c r="I59" s="78">
        <v>2956.1200659481992</v>
      </c>
      <c r="J59" s="46"/>
      <c r="K59" s="4"/>
      <c r="L59" s="3"/>
      <c r="M59" s="20">
        <f t="shared" si="8"/>
        <v>0</v>
      </c>
      <c r="N59" s="21">
        <f t="shared" si="9"/>
        <v>-1</v>
      </c>
      <c r="O59" s="20">
        <f t="shared" si="10"/>
        <v>0</v>
      </c>
      <c r="P59" s="21">
        <f t="shared" si="11"/>
        <v>-1</v>
      </c>
      <c r="Q59" s="12"/>
      <c r="T59" s="61"/>
    </row>
    <row r="60" spans="1:20">
      <c r="A60" s="13"/>
      <c r="B60" s="65" t="s">
        <v>124</v>
      </c>
      <c r="C60" s="66"/>
      <c r="D60" s="67"/>
      <c r="E60" s="67"/>
      <c r="F60" s="67"/>
      <c r="G60" s="66" t="s">
        <v>123</v>
      </c>
      <c r="H60" s="68">
        <v>1830</v>
      </c>
      <c r="I60" s="78">
        <v>1813.509795737581</v>
      </c>
      <c r="J60" s="46"/>
      <c r="K60" s="4"/>
      <c r="L60" s="3"/>
      <c r="M60" s="20">
        <f t="shared" si="8"/>
        <v>0</v>
      </c>
      <c r="N60" s="21">
        <f t="shared" si="9"/>
        <v>-1</v>
      </c>
      <c r="O60" s="20">
        <f t="shared" si="10"/>
        <v>0</v>
      </c>
      <c r="P60" s="21">
        <f t="shared" si="11"/>
        <v>-1</v>
      </c>
      <c r="Q60" s="12"/>
      <c r="T60" s="61"/>
    </row>
    <row r="61" spans="1:20">
      <c r="A61" s="13"/>
      <c r="B61" s="65" t="s">
        <v>125</v>
      </c>
      <c r="C61" s="66"/>
      <c r="D61" s="67"/>
      <c r="E61" s="67"/>
      <c r="F61" s="67"/>
      <c r="G61" s="66" t="s">
        <v>126</v>
      </c>
      <c r="H61" s="68">
        <v>3082</v>
      </c>
      <c r="I61" s="78">
        <v>3156.1695994097968</v>
      </c>
      <c r="J61" s="46"/>
      <c r="K61" s="4"/>
      <c r="L61" s="3"/>
      <c r="M61" s="20">
        <f t="shared" si="8"/>
        <v>0</v>
      </c>
      <c r="N61" s="21">
        <f t="shared" si="9"/>
        <v>-1</v>
      </c>
      <c r="O61" s="20">
        <f t="shared" si="10"/>
        <v>0</v>
      </c>
      <c r="P61" s="21">
        <f t="shared" si="11"/>
        <v>-1</v>
      </c>
      <c r="Q61" s="12"/>
      <c r="T61" s="61"/>
    </row>
    <row r="62" spans="1:20">
      <c r="A62" s="13"/>
      <c r="B62" s="65" t="s">
        <v>127</v>
      </c>
      <c r="C62" s="66"/>
      <c r="D62" s="67"/>
      <c r="E62" s="67"/>
      <c r="F62" s="67"/>
      <c r="G62" s="66" t="s">
        <v>126</v>
      </c>
      <c r="H62" s="68">
        <v>2134</v>
      </c>
      <c r="I62" s="78">
        <v>2185.3555889488994</v>
      </c>
      <c r="J62" s="46"/>
      <c r="K62" s="4"/>
      <c r="L62" s="3"/>
      <c r="M62" s="20">
        <f t="shared" si="8"/>
        <v>0</v>
      </c>
      <c r="N62" s="21">
        <f t="shared" si="9"/>
        <v>-1</v>
      </c>
      <c r="O62" s="20">
        <f t="shared" si="10"/>
        <v>0</v>
      </c>
      <c r="P62" s="21">
        <f t="shared" si="11"/>
        <v>-1</v>
      </c>
      <c r="Q62" s="12"/>
      <c r="T62" s="61"/>
    </row>
    <row r="63" spans="1:20">
      <c r="A63" s="13"/>
      <c r="B63" s="65" t="s">
        <v>128</v>
      </c>
      <c r="C63" s="66"/>
      <c r="D63" s="67"/>
      <c r="E63" s="67"/>
      <c r="F63" s="67"/>
      <c r="G63" s="66" t="s">
        <v>129</v>
      </c>
      <c r="H63" s="68">
        <v>2623</v>
      </c>
      <c r="I63" s="78">
        <v>2613.3548344915562</v>
      </c>
      <c r="J63" s="46"/>
      <c r="K63" s="4"/>
      <c r="L63" s="3"/>
      <c r="M63" s="20">
        <f t="shared" si="8"/>
        <v>0</v>
      </c>
      <c r="N63" s="21">
        <f t="shared" si="9"/>
        <v>-1</v>
      </c>
      <c r="O63" s="20">
        <f t="shared" si="10"/>
        <v>0</v>
      </c>
      <c r="P63" s="21">
        <f t="shared" si="11"/>
        <v>-1</v>
      </c>
      <c r="Q63" s="12"/>
      <c r="T63" s="61"/>
    </row>
    <row r="64" spans="1:20">
      <c r="A64" s="13"/>
      <c r="B64" s="65" t="s">
        <v>130</v>
      </c>
      <c r="C64" s="66"/>
      <c r="D64" s="67"/>
      <c r="E64" s="67"/>
      <c r="F64" s="67"/>
      <c r="G64" s="66" t="s">
        <v>129</v>
      </c>
      <c r="H64" s="68">
        <v>2173</v>
      </c>
      <c r="I64" s="78">
        <v>2165.0095521731423</v>
      </c>
      <c r="J64" s="46"/>
      <c r="K64" s="4"/>
      <c r="L64" s="3"/>
      <c r="M64" s="20">
        <f t="shared" si="8"/>
        <v>0</v>
      </c>
      <c r="N64" s="21">
        <f t="shared" si="9"/>
        <v>-1</v>
      </c>
      <c r="O64" s="20">
        <f t="shared" si="10"/>
        <v>0</v>
      </c>
      <c r="P64" s="21">
        <f t="shared" si="11"/>
        <v>-1</v>
      </c>
      <c r="Q64" s="12"/>
      <c r="T64" s="61"/>
    </row>
    <row r="65" spans="1:20">
      <c r="A65" s="13"/>
      <c r="B65" s="65" t="s">
        <v>131</v>
      </c>
      <c r="C65" s="66"/>
      <c r="D65" s="67"/>
      <c r="E65" s="67"/>
      <c r="F65" s="67"/>
      <c r="G65" s="66" t="s">
        <v>132</v>
      </c>
      <c r="H65" s="68">
        <v>993</v>
      </c>
      <c r="I65" s="78">
        <v>1101.6052094128574</v>
      </c>
      <c r="J65" s="46"/>
      <c r="K65" s="4"/>
      <c r="L65" s="3"/>
      <c r="M65" s="20">
        <f t="shared" si="8"/>
        <v>0</v>
      </c>
      <c r="N65" s="21">
        <f t="shared" si="9"/>
        <v>-1</v>
      </c>
      <c r="O65" s="20">
        <f t="shared" si="10"/>
        <v>0</v>
      </c>
      <c r="P65" s="21">
        <f t="shared" si="11"/>
        <v>-1</v>
      </c>
      <c r="Q65" s="12"/>
      <c r="T65" s="61"/>
    </row>
    <row r="66" spans="1:20">
      <c r="A66" s="13"/>
      <c r="B66" s="65" t="s">
        <v>133</v>
      </c>
      <c r="C66" s="66"/>
      <c r="D66" s="67"/>
      <c r="E66" s="67"/>
      <c r="F66" s="67"/>
      <c r="G66" s="66" t="s">
        <v>132</v>
      </c>
      <c r="H66" s="68">
        <v>1850</v>
      </c>
      <c r="I66" s="78">
        <v>2052.3359893391603</v>
      </c>
      <c r="J66" s="46"/>
      <c r="K66" s="4"/>
      <c r="L66" s="3"/>
      <c r="M66" s="20">
        <f t="shared" si="8"/>
        <v>0</v>
      </c>
      <c r="N66" s="21">
        <f t="shared" si="9"/>
        <v>-1</v>
      </c>
      <c r="O66" s="20">
        <f t="shared" si="10"/>
        <v>0</v>
      </c>
      <c r="P66" s="21">
        <f t="shared" si="11"/>
        <v>-1</v>
      </c>
      <c r="Q66" s="12"/>
      <c r="T66" s="61"/>
    </row>
    <row r="67" spans="1:20">
      <c r="A67" s="13"/>
      <c r="B67" s="65" t="s">
        <v>134</v>
      </c>
      <c r="C67" s="66"/>
      <c r="D67" s="67"/>
      <c r="E67" s="67"/>
      <c r="F67" s="67"/>
      <c r="G67" s="66" t="s">
        <v>132</v>
      </c>
      <c r="H67" s="68">
        <v>884</v>
      </c>
      <c r="I67" s="78">
        <v>980.68379166260411</v>
      </c>
      <c r="J67" s="46"/>
      <c r="K67" s="4"/>
      <c r="L67" s="3"/>
      <c r="M67" s="20">
        <f t="shared" si="8"/>
        <v>0</v>
      </c>
      <c r="N67" s="21">
        <f t="shared" si="9"/>
        <v>-1</v>
      </c>
      <c r="O67" s="20">
        <f t="shared" si="10"/>
        <v>0</v>
      </c>
      <c r="P67" s="21">
        <f t="shared" si="11"/>
        <v>-1</v>
      </c>
      <c r="Q67" s="12"/>
      <c r="T67" s="61"/>
    </row>
    <row r="68" spans="1:20">
      <c r="A68" s="13"/>
      <c r="B68" s="65" t="s">
        <v>135</v>
      </c>
      <c r="C68" s="66"/>
      <c r="D68" s="67"/>
      <c r="E68" s="67"/>
      <c r="F68" s="67"/>
      <c r="G68" s="66" t="s">
        <v>132</v>
      </c>
      <c r="H68" s="68">
        <v>1753</v>
      </c>
      <c r="I68" s="78">
        <v>1944.7270212494855</v>
      </c>
      <c r="J68" s="46"/>
      <c r="K68" s="4"/>
      <c r="L68" s="3"/>
      <c r="M68" s="20">
        <f t="shared" si="8"/>
        <v>0</v>
      </c>
      <c r="N68" s="21">
        <f t="shared" si="9"/>
        <v>-1</v>
      </c>
      <c r="O68" s="20">
        <f t="shared" si="10"/>
        <v>0</v>
      </c>
      <c r="P68" s="21">
        <f t="shared" si="11"/>
        <v>-1</v>
      </c>
      <c r="Q68" s="12"/>
      <c r="T68" s="61"/>
    </row>
    <row r="69" spans="1:20">
      <c r="A69" s="13"/>
      <c r="B69" s="55"/>
      <c r="C69" s="15"/>
      <c r="D69" s="17"/>
      <c r="E69" s="16"/>
      <c r="F69" s="17"/>
      <c r="G69" s="56"/>
      <c r="H69" s="59"/>
      <c r="I69" s="57"/>
      <c r="J69" s="46"/>
      <c r="K69" s="4"/>
      <c r="L69" s="3"/>
      <c r="M69" s="20">
        <f t="shared" si="8"/>
        <v>0</v>
      </c>
      <c r="N69" s="21">
        <f t="shared" si="9"/>
        <v>-1</v>
      </c>
      <c r="O69" s="20">
        <f t="shared" si="10"/>
        <v>0</v>
      </c>
      <c r="P69" s="21">
        <f t="shared" si="11"/>
        <v>-1</v>
      </c>
      <c r="Q69" s="12"/>
      <c r="T69" s="61"/>
    </row>
    <row r="70" spans="1:20">
      <c r="A70" s="13"/>
      <c r="B70" s="55"/>
      <c r="C70" s="15"/>
      <c r="D70" s="17"/>
      <c r="E70" s="16"/>
      <c r="F70" s="17"/>
      <c r="G70" s="56"/>
      <c r="H70" s="59"/>
      <c r="I70" s="57"/>
      <c r="J70" s="46"/>
      <c r="K70" s="4"/>
      <c r="L70" s="3"/>
      <c r="M70" s="20">
        <f t="shared" si="8"/>
        <v>0</v>
      </c>
      <c r="N70" s="21">
        <f t="shared" si="9"/>
        <v>-1</v>
      </c>
      <c r="O70" s="20">
        <f t="shared" si="10"/>
        <v>0</v>
      </c>
      <c r="P70" s="21">
        <f t="shared" si="11"/>
        <v>-1</v>
      </c>
      <c r="Q70" s="12"/>
      <c r="T70" s="61"/>
    </row>
    <row r="71" spans="1:20">
      <c r="A71" s="13"/>
      <c r="B71" s="55"/>
      <c r="C71" s="15"/>
      <c r="D71" s="17"/>
      <c r="E71" s="16"/>
      <c r="F71" s="17"/>
      <c r="G71" s="56"/>
      <c r="H71" s="59"/>
      <c r="I71" s="57"/>
      <c r="J71" s="46"/>
      <c r="K71" s="4"/>
      <c r="L71" s="3"/>
      <c r="M71" s="20">
        <f t="shared" si="8"/>
        <v>0</v>
      </c>
      <c r="N71" s="21">
        <f t="shared" si="9"/>
        <v>-1</v>
      </c>
      <c r="O71" s="20">
        <f t="shared" si="10"/>
        <v>0</v>
      </c>
      <c r="P71" s="21">
        <f t="shared" si="11"/>
        <v>-1</v>
      </c>
      <c r="Q71" s="12"/>
      <c r="T71" s="61"/>
    </row>
    <row r="72" spans="1:20">
      <c r="A72" s="13"/>
      <c r="B72" s="55"/>
      <c r="C72" s="15"/>
      <c r="D72" s="17"/>
      <c r="E72" s="16"/>
      <c r="F72" s="17"/>
      <c r="G72" s="56"/>
      <c r="H72" s="59"/>
      <c r="I72" s="57"/>
      <c r="J72" s="46"/>
      <c r="K72" s="4"/>
      <c r="L72" s="3"/>
      <c r="M72" s="20">
        <f t="shared" si="8"/>
        <v>0</v>
      </c>
      <c r="N72" s="21">
        <f t="shared" si="9"/>
        <v>-1</v>
      </c>
      <c r="O72" s="20">
        <f t="shared" si="10"/>
        <v>0</v>
      </c>
      <c r="P72" s="21">
        <f t="shared" si="11"/>
        <v>-1</v>
      </c>
      <c r="Q72" s="12"/>
      <c r="T72" s="61"/>
    </row>
    <row r="73" spans="1:20">
      <c r="A73" s="13"/>
      <c r="B73" s="55"/>
      <c r="C73" s="15"/>
      <c r="D73" s="17"/>
      <c r="E73" s="16"/>
      <c r="F73" s="17"/>
      <c r="G73" s="56"/>
      <c r="H73" s="59"/>
      <c r="I73" s="57"/>
      <c r="J73" s="46"/>
      <c r="K73" s="4"/>
      <c r="L73" s="3"/>
      <c r="M73" s="20">
        <f t="shared" si="8"/>
        <v>0</v>
      </c>
      <c r="N73" s="21">
        <f t="shared" si="9"/>
        <v>-1</v>
      </c>
      <c r="O73" s="20">
        <f t="shared" si="10"/>
        <v>0</v>
      </c>
      <c r="P73" s="21">
        <f t="shared" si="11"/>
        <v>-1</v>
      </c>
      <c r="Q73" s="12"/>
      <c r="T73" s="61"/>
    </row>
    <row r="74" spans="1:20">
      <c r="A74" s="13"/>
      <c r="B74" s="55"/>
      <c r="C74" s="15"/>
      <c r="D74" s="17"/>
      <c r="E74" s="16"/>
      <c r="F74" s="17"/>
      <c r="G74" s="56"/>
      <c r="H74" s="59"/>
      <c r="I74" s="57"/>
      <c r="J74" s="46"/>
      <c r="K74" s="4"/>
      <c r="L74" s="3"/>
      <c r="M74" s="20">
        <f t="shared" si="8"/>
        <v>0</v>
      </c>
      <c r="N74" s="21">
        <f t="shared" si="9"/>
        <v>-1</v>
      </c>
      <c r="O74" s="20">
        <f t="shared" si="10"/>
        <v>0</v>
      </c>
      <c r="P74" s="21">
        <f t="shared" si="11"/>
        <v>-1</v>
      </c>
      <c r="Q74" s="12"/>
      <c r="T74" s="61"/>
    </row>
    <row r="75" spans="1:20">
      <c r="A75" s="13"/>
      <c r="B75" s="55"/>
      <c r="C75" s="15"/>
      <c r="D75" s="17"/>
      <c r="E75" s="16"/>
      <c r="F75" s="17"/>
      <c r="G75" s="17"/>
      <c r="H75" s="59"/>
      <c r="I75" s="57"/>
      <c r="J75" s="46"/>
      <c r="K75" s="4"/>
      <c r="L75" s="3"/>
      <c r="M75" s="20">
        <f t="shared" si="8"/>
        <v>0</v>
      </c>
      <c r="N75" s="21">
        <f t="shared" si="9"/>
        <v>-1</v>
      </c>
      <c r="O75" s="20">
        <f t="shared" si="10"/>
        <v>0</v>
      </c>
      <c r="P75" s="21">
        <f t="shared" si="11"/>
        <v>-1</v>
      </c>
      <c r="Q75" s="12"/>
      <c r="T75" s="61"/>
    </row>
    <row r="76" spans="1:20">
      <c r="A76" s="13"/>
      <c r="B76" s="55"/>
      <c r="C76" s="15"/>
      <c r="D76" s="17"/>
      <c r="E76" s="16"/>
      <c r="F76" s="17"/>
      <c r="G76" s="17"/>
      <c r="H76" s="59"/>
      <c r="I76" s="57"/>
      <c r="J76" s="46"/>
      <c r="K76" s="4"/>
      <c r="L76" s="3"/>
      <c r="M76" s="20">
        <f t="shared" si="8"/>
        <v>0</v>
      </c>
      <c r="N76" s="21">
        <f t="shared" si="9"/>
        <v>-1</v>
      </c>
      <c r="O76" s="20">
        <f t="shared" si="10"/>
        <v>0</v>
      </c>
      <c r="P76" s="21">
        <f t="shared" si="11"/>
        <v>-1</v>
      </c>
      <c r="Q76" s="12"/>
      <c r="T76" s="61"/>
    </row>
    <row r="77" spans="1:20">
      <c r="A77" s="13"/>
      <c r="B77" s="55"/>
      <c r="C77" s="15"/>
      <c r="D77" s="17"/>
      <c r="E77" s="16"/>
      <c r="F77" s="17"/>
      <c r="G77" s="17"/>
      <c r="H77" s="59"/>
      <c r="I77" s="57"/>
      <c r="J77" s="46"/>
      <c r="K77" s="4"/>
      <c r="L77" s="3"/>
      <c r="M77" s="20">
        <f t="shared" si="8"/>
        <v>0</v>
      </c>
      <c r="N77" s="21">
        <f t="shared" si="9"/>
        <v>-1</v>
      </c>
      <c r="O77" s="20">
        <f t="shared" si="10"/>
        <v>0</v>
      </c>
      <c r="P77" s="21">
        <f t="shared" si="11"/>
        <v>-1</v>
      </c>
      <c r="Q77" s="12"/>
      <c r="T77" s="61"/>
    </row>
    <row r="78" spans="1:20">
      <c r="A78" s="13"/>
      <c r="B78" s="14"/>
      <c r="C78" s="15"/>
      <c r="D78" s="17"/>
      <c r="E78" s="16"/>
      <c r="F78" s="17"/>
      <c r="G78" s="17"/>
      <c r="H78" s="59"/>
      <c r="I78" s="57"/>
      <c r="J78" s="46"/>
      <c r="K78" s="4"/>
      <c r="L78" s="3"/>
      <c r="M78" s="20">
        <f t="shared" si="8"/>
        <v>0</v>
      </c>
      <c r="N78" s="21">
        <f t="shared" si="9"/>
        <v>-1</v>
      </c>
      <c r="O78" s="20">
        <f t="shared" si="10"/>
        <v>0</v>
      </c>
      <c r="P78" s="21">
        <f t="shared" si="11"/>
        <v>-1</v>
      </c>
      <c r="Q78" s="12"/>
      <c r="T78" s="61"/>
    </row>
    <row r="79" spans="1:20">
      <c r="A79" s="13"/>
      <c r="B79" s="14"/>
      <c r="C79" s="15"/>
      <c r="D79" s="17"/>
      <c r="E79" s="16"/>
      <c r="F79" s="17"/>
      <c r="G79" s="17"/>
      <c r="H79" s="59"/>
      <c r="I79" s="57"/>
      <c r="J79" s="46"/>
      <c r="K79" s="4"/>
      <c r="L79" s="3"/>
      <c r="M79" s="20">
        <f t="shared" si="8"/>
        <v>0</v>
      </c>
      <c r="N79" s="21">
        <f t="shared" si="9"/>
        <v>-1</v>
      </c>
      <c r="O79" s="20">
        <f t="shared" si="10"/>
        <v>0</v>
      </c>
      <c r="P79" s="21">
        <f t="shared" si="11"/>
        <v>-1</v>
      </c>
      <c r="Q79" s="12"/>
      <c r="T79" s="61"/>
    </row>
    <row r="80" spans="1:20">
      <c r="A80" s="13"/>
      <c r="B80" s="14"/>
      <c r="C80" s="15"/>
      <c r="D80" s="17"/>
      <c r="E80" s="16"/>
      <c r="F80" s="17"/>
      <c r="G80" s="17"/>
      <c r="H80" s="59"/>
      <c r="I80" s="57"/>
      <c r="J80" s="46"/>
      <c r="K80" s="4"/>
      <c r="L80" s="3"/>
      <c r="M80" s="20">
        <f t="shared" ref="M80:M91" si="12">IF(K80="",0,(SUMIF($G$13:$G$84,K80,$H$13:$H$84)))</f>
        <v>0</v>
      </c>
      <c r="N80" s="21">
        <f t="shared" ref="N80:N111" si="13">IF(K80="",-1,(-($L$6-(M80/L80))/$L$6))</f>
        <v>-1</v>
      </c>
      <c r="O80" s="20">
        <f t="shared" ref="O80:O91" si="14">IF(K80="",0,(SUMIF($G$13:$G$84,K80,$I$13:$I$84)))</f>
        <v>0</v>
      </c>
      <c r="P80" s="21">
        <f t="shared" ref="P80:P111" si="15">IF(K80="",-1,(-($M$6-(O80/L80))/$M$6))</f>
        <v>-1</v>
      </c>
      <c r="Q80" s="12"/>
      <c r="T80" s="61"/>
    </row>
    <row r="81" spans="1:20">
      <c r="A81" s="13"/>
      <c r="B81" s="14"/>
      <c r="C81" s="15"/>
      <c r="D81" s="17"/>
      <c r="E81" s="16"/>
      <c r="F81" s="17"/>
      <c r="G81" s="17"/>
      <c r="H81" s="59"/>
      <c r="I81" s="57"/>
      <c r="J81" s="46"/>
      <c r="K81" s="4"/>
      <c r="L81" s="3"/>
      <c r="M81" s="20">
        <f t="shared" si="12"/>
        <v>0</v>
      </c>
      <c r="N81" s="21">
        <f t="shared" si="13"/>
        <v>-1</v>
      </c>
      <c r="O81" s="20">
        <f t="shared" si="14"/>
        <v>0</v>
      </c>
      <c r="P81" s="21">
        <f t="shared" si="15"/>
        <v>-1</v>
      </c>
      <c r="Q81" s="12"/>
      <c r="T81" s="61"/>
    </row>
    <row r="82" spans="1:20">
      <c r="A82" s="13"/>
      <c r="B82" s="14"/>
      <c r="C82" s="15"/>
      <c r="D82" s="17"/>
      <c r="E82" s="16"/>
      <c r="F82" s="17"/>
      <c r="G82" s="17"/>
      <c r="H82" s="59"/>
      <c r="I82" s="57"/>
      <c r="J82" s="46"/>
      <c r="K82" s="4"/>
      <c r="L82" s="3"/>
      <c r="M82" s="20">
        <f t="shared" si="12"/>
        <v>0</v>
      </c>
      <c r="N82" s="21">
        <f t="shared" si="13"/>
        <v>-1</v>
      </c>
      <c r="O82" s="20">
        <f t="shared" si="14"/>
        <v>0</v>
      </c>
      <c r="P82" s="21">
        <f t="shared" si="15"/>
        <v>-1</v>
      </c>
      <c r="Q82" s="12"/>
      <c r="T82" s="61"/>
    </row>
    <row r="83" spans="1:20">
      <c r="A83" s="13"/>
      <c r="B83" s="14"/>
      <c r="C83" s="15"/>
      <c r="D83" s="17"/>
      <c r="E83" s="16"/>
      <c r="F83" s="17"/>
      <c r="G83" s="17"/>
      <c r="H83" s="18"/>
      <c r="I83" s="40"/>
      <c r="J83" s="46"/>
      <c r="K83" s="4"/>
      <c r="L83" s="3"/>
      <c r="M83" s="20">
        <f t="shared" si="12"/>
        <v>0</v>
      </c>
      <c r="N83" s="21">
        <f t="shared" si="13"/>
        <v>-1</v>
      </c>
      <c r="O83" s="20">
        <f t="shared" si="14"/>
        <v>0</v>
      </c>
      <c r="P83" s="21">
        <f t="shared" si="15"/>
        <v>-1</v>
      </c>
      <c r="Q83" s="12"/>
      <c r="T83" s="61"/>
    </row>
    <row r="84" spans="1:20">
      <c r="A84" s="13"/>
      <c r="B84" s="14"/>
      <c r="C84" s="15"/>
      <c r="D84" s="17"/>
      <c r="E84" s="16"/>
      <c r="F84" s="17"/>
      <c r="G84" s="17"/>
      <c r="H84" s="18"/>
      <c r="I84" s="40"/>
      <c r="J84" s="46"/>
      <c r="K84" s="4"/>
      <c r="L84" s="3"/>
      <c r="M84" s="20">
        <f t="shared" si="12"/>
        <v>0</v>
      </c>
      <c r="N84" s="21">
        <f t="shared" si="13"/>
        <v>-1</v>
      </c>
      <c r="O84" s="20">
        <f t="shared" si="14"/>
        <v>0</v>
      </c>
      <c r="P84" s="21">
        <f t="shared" si="15"/>
        <v>-1</v>
      </c>
      <c r="Q84" s="12"/>
      <c r="T84" s="61"/>
    </row>
    <row r="85" spans="1:20">
      <c r="A85" s="13"/>
      <c r="J85" s="46"/>
      <c r="K85" s="4"/>
      <c r="L85" s="3"/>
      <c r="M85" s="20">
        <f t="shared" si="12"/>
        <v>0</v>
      </c>
      <c r="N85" s="21">
        <f t="shared" si="13"/>
        <v>-1</v>
      </c>
      <c r="O85" s="20">
        <f t="shared" si="14"/>
        <v>0</v>
      </c>
      <c r="P85" s="21">
        <f t="shared" si="15"/>
        <v>-1</v>
      </c>
      <c r="Q85" s="12"/>
    </row>
    <row r="86" spans="1:20">
      <c r="A86" s="13"/>
      <c r="J86" s="46"/>
      <c r="K86" s="4"/>
      <c r="L86" s="3"/>
      <c r="M86" s="20">
        <f t="shared" si="12"/>
        <v>0</v>
      </c>
      <c r="N86" s="21">
        <f t="shared" si="13"/>
        <v>-1</v>
      </c>
      <c r="O86" s="20">
        <f t="shared" si="14"/>
        <v>0</v>
      </c>
      <c r="P86" s="21">
        <f t="shared" si="15"/>
        <v>-1</v>
      </c>
      <c r="Q86" s="12"/>
    </row>
    <row r="87" spans="1:20">
      <c r="A87" s="13"/>
      <c r="J87" s="46"/>
      <c r="K87" s="4"/>
      <c r="L87" s="3"/>
      <c r="M87" s="20">
        <f t="shared" si="12"/>
        <v>0</v>
      </c>
      <c r="N87" s="21">
        <f t="shared" si="13"/>
        <v>-1</v>
      </c>
      <c r="O87" s="20">
        <f t="shared" si="14"/>
        <v>0</v>
      </c>
      <c r="P87" s="21">
        <f t="shared" si="15"/>
        <v>-1</v>
      </c>
      <c r="Q87" s="12"/>
    </row>
    <row r="88" spans="1:20">
      <c r="A88" s="13"/>
      <c r="J88" s="46"/>
      <c r="K88" s="4"/>
      <c r="L88" s="3"/>
      <c r="M88" s="20">
        <f t="shared" si="12"/>
        <v>0</v>
      </c>
      <c r="N88" s="21">
        <f t="shared" si="13"/>
        <v>-1</v>
      </c>
      <c r="O88" s="20">
        <f t="shared" si="14"/>
        <v>0</v>
      </c>
      <c r="P88" s="21">
        <f t="shared" si="15"/>
        <v>-1</v>
      </c>
      <c r="Q88" s="12"/>
    </row>
    <row r="89" spans="1:20">
      <c r="A89" s="13"/>
      <c r="J89" s="46"/>
      <c r="K89" s="4"/>
      <c r="L89" s="3"/>
      <c r="M89" s="20">
        <f t="shared" si="12"/>
        <v>0</v>
      </c>
      <c r="N89" s="21">
        <f t="shared" si="13"/>
        <v>-1</v>
      </c>
      <c r="O89" s="20">
        <f t="shared" si="14"/>
        <v>0</v>
      </c>
      <c r="P89" s="21">
        <f t="shared" si="15"/>
        <v>-1</v>
      </c>
      <c r="Q89" s="12"/>
    </row>
    <row r="90" spans="1:20">
      <c r="A90" s="13"/>
      <c r="J90" s="46"/>
      <c r="K90" s="4"/>
      <c r="L90" s="3"/>
      <c r="M90" s="20">
        <f t="shared" si="12"/>
        <v>0</v>
      </c>
      <c r="N90" s="21">
        <f t="shared" si="13"/>
        <v>-1</v>
      </c>
      <c r="O90" s="20">
        <f t="shared" si="14"/>
        <v>0</v>
      </c>
      <c r="P90" s="21">
        <f t="shared" si="15"/>
        <v>-1</v>
      </c>
      <c r="Q90" s="12"/>
    </row>
    <row r="91" spans="1:20">
      <c r="A91" s="13"/>
      <c r="J91" s="46"/>
      <c r="K91" s="4"/>
      <c r="L91" s="3"/>
      <c r="M91" s="20">
        <f t="shared" si="12"/>
        <v>0</v>
      </c>
      <c r="N91" s="21">
        <f t="shared" si="13"/>
        <v>-1</v>
      </c>
      <c r="O91" s="20">
        <f t="shared" si="14"/>
        <v>0</v>
      </c>
      <c r="P91" s="21">
        <f t="shared" si="15"/>
        <v>-1</v>
      </c>
      <c r="Q91" s="12"/>
    </row>
  </sheetData>
  <sortState xmlns:xlrd2="http://schemas.microsoft.com/office/spreadsheetml/2017/richdata2" ref="K16:P91">
    <sortCondition ref="K14"/>
  </sortState>
  <mergeCells count="3">
    <mergeCell ref="B4:F6"/>
    <mergeCell ref="M10:P10"/>
    <mergeCell ref="B8:F8"/>
  </mergeCells>
  <phoneticPr fontId="6"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9A1985528C18C439E278C2CA640C6CB" ma:contentTypeVersion="8" ma:contentTypeDescription="Parent Document Content Type for all review documents" ma:contentTypeScope="" ma:versionID="c39afab18e15195123b7903661db1ea6">
  <xsd:schema xmlns:xsd="http://www.w3.org/2001/XMLSchema" xmlns:xs="http://www.w3.org/2001/XMLSchema" xmlns:p="http://schemas.microsoft.com/office/2006/metadata/properties" xmlns:ns1="http://schemas.microsoft.com/sharepoint/v3" xmlns:ns2="07a766d4-cf60-4260-9f49-242aaa07e1bd" xmlns:ns3="d23c6157-5623-4293-b83e-785d6ba7de2d" xmlns:ns4="97797441-bfab-4964-9ca0-da2e1318bacf" targetNamespace="http://schemas.microsoft.com/office/2006/metadata/properties" ma:root="true" ma:fieldsID="fc17410e2738d30072fe5c31b4b06c20" ns1:_="" ns2:_="" ns3:_="" ns4:_="">
    <xsd:import namespace="http://schemas.microsoft.com/sharepoint/v3"/>
    <xsd:import namespace="07a766d4-cf60-4260-9f49-242aaa07e1bd"/>
    <xsd:import namespace="d23c6157-5623-4293-b83e-785d6ba7de2d"/>
    <xsd:import namespace="97797441-bfab-4964-9ca0-da2e1318bacf"/>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7797441-bfab-4964-9ca0-da2e1318bac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71</Value>
    </TaxCatchAll>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Blackpool</TermName>
          <TermId xmlns="http://schemas.microsoft.com/office/infopath/2007/PartnerControls">4e749b22-bdd8-4b4f-be81-499a94582af1</TermId>
        </TermInfo>
      </Terms>
    </d08e702f979e48d3863205ea645082c2>
  </documentManagement>
</p:propertie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A43DB1B1-DFC8-479C-B96C-B18216B15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97797441-bfab-4964-9ca0-da2e1318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5B7FDA-1106-4372-997E-8FE17782560C}">
  <ds:schemaRefs>
    <ds:schemaRef ds:uri="http://schemas.microsoft.com/sharepoint/v3"/>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schemas.microsoft.com/office/2006/metadata/properties"/>
    <ds:schemaRef ds:uri="http://purl.org/dc/elements/1.1/"/>
    <ds:schemaRef ds:uri="97797441-bfab-4964-9ca0-da2e1318bacf"/>
    <ds:schemaRef ds:uri="d23c6157-5623-4293-b83e-785d6ba7de2d"/>
    <ds:schemaRef ds:uri="07a766d4-cf60-4260-9f49-242aaa07e1bd"/>
  </ds:schemaRefs>
</ds:datastoreItem>
</file>

<file path=customXml/itemProps3.xml><?xml version="1.0" encoding="utf-8"?>
<ds:datastoreItem xmlns:ds="http://schemas.openxmlformats.org/officeDocument/2006/customXml" ds:itemID="{307931F0-FF8A-4066-9013-91C3BBB5817E}">
  <ds:schemaRefs>
    <ds:schemaRef ds:uri="Microsoft.SharePoint.Taxonomy.ContentTypeSync"/>
  </ds:schemaRefs>
</ds:datastoreItem>
</file>

<file path=customXml/itemProps4.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5.xml><?xml version="1.0" encoding="utf-8"?>
<ds:datastoreItem xmlns:ds="http://schemas.openxmlformats.org/officeDocument/2006/customXml" ds:itemID="{5D3F046D-7C0A-4030-871F-CCE11070D05B}">
  <ds:schemaRefs>
    <ds:schemaRef ds:uri="office.server.policy"/>
  </ds:schemaRefs>
</ds:datastoreItem>
</file>

<file path=customXml/itemProps6.xml><?xml version="1.0" encoding="utf-8"?>
<ds:datastoreItem xmlns:ds="http://schemas.openxmlformats.org/officeDocument/2006/customXml" ds:itemID="{6A98C2D7-5958-44E6-84EE-78E0C9224FD1}">
  <ds:schemaRefs>
    <ds:schemaRef ds:uri="http://schemas.microsoft.com/sharepoint/events"/>
  </ds:schemaRefs>
</ds:datastoreItem>
</file>

<file path=customXml/itemProps7.xml><?xml version="1.0" encoding="utf-8"?>
<ds:datastoreItem xmlns:ds="http://schemas.openxmlformats.org/officeDocument/2006/customXml" ds:itemID="{77BAC0C3-7CB7-4C3D-8C63-B3C372721FB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Dawe John</dc:creator>
  <cp:lastModifiedBy>Pritchard, Rebecca</cp:lastModifiedBy>
  <cp:lastPrinted>2020-07-08T10:52:27Z</cp:lastPrinted>
  <dcterms:created xsi:type="dcterms:W3CDTF">2002-01-23T12:13:56Z</dcterms:created>
  <dcterms:modified xsi:type="dcterms:W3CDTF">2021-08-13T09:29:45Z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0x010100E7BD6A8A66F7CB4BBA2B02F0531791BE0026A9A75CCCA16F4693F1FE45F71519DE0079A1985528C18C439E278C2CA640C6CB</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71</vt:lpwstr>
  </property>
</Properties>
</file>