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https://lgbce.sharepoint.com/sites/ReviewSystem/Stratford upon avon/Review Documents/Review/0.5 Electoral Data/"/>
    </mc:Choice>
  </mc:AlternateContent>
  <xr:revisionPtr revIDLastSave="275" documentId="8_{555CAE19-DB1B-4A9F-B42D-279003E0CDB3}" xr6:coauthVersionLast="45" xr6:coauthVersionMax="45" xr10:uidLastSave="{07789C49-0085-4421-AB5B-E8F0EDBBBEFA}"/>
  <bookViews>
    <workbookView xWindow="1170" yWindow="705" windowWidth="16155" windowHeight="15495" xr2:uid="{00000000-000D-0000-FFFF-FFFF00000000}"/>
  </bookViews>
  <sheets>
    <sheet name="Electoral data" sheetId="7" r:id="rId1"/>
  </sheets>
  <definedNames>
    <definedName name="_xlnm._FilterDatabase" localSheetId="0" hidden="1">'Electoral data'!$B$12:$I$12</definedName>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4" i="7" l="1"/>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13" i="7"/>
  <c r="M5" i="7"/>
  <c r="M51" i="7" l="1"/>
  <c r="N51" i="7"/>
  <c r="O51" i="7"/>
  <c r="P51" i="7"/>
  <c r="M52" i="7"/>
  <c r="N52" i="7"/>
  <c r="O52" i="7"/>
  <c r="P52" i="7"/>
  <c r="M53" i="7"/>
  <c r="N53" i="7"/>
  <c r="O53" i="7"/>
  <c r="P53" i="7"/>
  <c r="M54" i="7"/>
  <c r="N54" i="7"/>
  <c r="O54" i="7"/>
  <c r="P54" i="7"/>
  <c r="M55" i="7"/>
  <c r="N55" i="7"/>
  <c r="O55" i="7"/>
  <c r="P55" i="7"/>
  <c r="M56" i="7"/>
  <c r="N56" i="7"/>
  <c r="O56" i="7"/>
  <c r="P56" i="7"/>
  <c r="M57" i="7"/>
  <c r="N57" i="7"/>
  <c r="O57" i="7"/>
  <c r="P57" i="7"/>
  <c r="M58" i="7"/>
  <c r="N58" i="7"/>
  <c r="O58" i="7"/>
  <c r="P58" i="7"/>
  <c r="M59" i="7"/>
  <c r="N59" i="7"/>
  <c r="O59" i="7"/>
  <c r="P59" i="7"/>
  <c r="M60" i="7"/>
  <c r="N60" i="7"/>
  <c r="O60" i="7"/>
  <c r="P60" i="7"/>
  <c r="M61" i="7"/>
  <c r="N61" i="7"/>
  <c r="O61" i="7"/>
  <c r="P61" i="7"/>
  <c r="M62" i="7"/>
  <c r="N62" i="7"/>
  <c r="O62" i="7"/>
  <c r="P62" i="7"/>
  <c r="M63" i="7"/>
  <c r="N63" i="7"/>
  <c r="O63" i="7"/>
  <c r="P63" i="7"/>
  <c r="M64" i="7"/>
  <c r="N64" i="7"/>
  <c r="O64" i="7"/>
  <c r="P64" i="7"/>
  <c r="M65" i="7"/>
  <c r="N65" i="7"/>
  <c r="O65" i="7"/>
  <c r="P65" i="7"/>
  <c r="M66" i="7"/>
  <c r="N66" i="7"/>
  <c r="O66" i="7"/>
  <c r="P66" i="7"/>
  <c r="M67" i="7"/>
  <c r="N67" i="7"/>
  <c r="O67" i="7"/>
  <c r="P67" i="7"/>
  <c r="M68" i="7"/>
  <c r="N68" i="7"/>
  <c r="O68" i="7"/>
  <c r="P68" i="7"/>
  <c r="M69" i="7"/>
  <c r="N69" i="7"/>
  <c r="O69" i="7"/>
  <c r="P69" i="7"/>
  <c r="M70" i="7"/>
  <c r="N70" i="7"/>
  <c r="O70" i="7"/>
  <c r="P70" i="7"/>
  <c r="M71" i="7"/>
  <c r="N71" i="7"/>
  <c r="O71" i="7"/>
  <c r="P71" i="7"/>
  <c r="M72" i="7"/>
  <c r="N72" i="7"/>
  <c r="O72" i="7"/>
  <c r="P72" i="7"/>
  <c r="M73" i="7"/>
  <c r="N73" i="7"/>
  <c r="O73" i="7"/>
  <c r="P73" i="7"/>
  <c r="M74" i="7"/>
  <c r="N74" i="7"/>
  <c r="O74" i="7"/>
  <c r="P74" i="7"/>
  <c r="M75" i="7"/>
  <c r="N75" i="7"/>
  <c r="O75" i="7"/>
  <c r="P75" i="7"/>
  <c r="M76" i="7"/>
  <c r="N76" i="7"/>
  <c r="O76" i="7"/>
  <c r="P76" i="7"/>
  <c r="M77" i="7"/>
  <c r="N77" i="7"/>
  <c r="O77" i="7"/>
  <c r="P77" i="7"/>
  <c r="M78" i="7"/>
  <c r="N78" i="7"/>
  <c r="O78" i="7"/>
  <c r="P78" i="7"/>
  <c r="M79" i="7"/>
  <c r="N79" i="7"/>
  <c r="O79" i="7"/>
  <c r="P79" i="7"/>
  <c r="M80" i="7"/>
  <c r="N80" i="7"/>
  <c r="O80" i="7"/>
  <c r="P80" i="7"/>
  <c r="M81" i="7"/>
  <c r="N81" i="7"/>
  <c r="O81" i="7"/>
  <c r="P81" i="7"/>
  <c r="M82" i="7"/>
  <c r="N82" i="7"/>
  <c r="O82" i="7"/>
  <c r="P82" i="7"/>
  <c r="M83" i="7"/>
  <c r="N83" i="7"/>
  <c r="O83" i="7"/>
  <c r="P83" i="7"/>
  <c r="M84" i="7"/>
  <c r="N84" i="7"/>
  <c r="O84" i="7"/>
  <c r="P84" i="7"/>
  <c r="M85" i="7"/>
  <c r="N85" i="7"/>
  <c r="O85" i="7"/>
  <c r="P85" i="7"/>
  <c r="M86" i="7"/>
  <c r="N86" i="7"/>
  <c r="O86" i="7"/>
  <c r="P86" i="7"/>
  <c r="M87" i="7"/>
  <c r="N87" i="7"/>
  <c r="O87" i="7"/>
  <c r="P87" i="7"/>
  <c r="M88" i="7"/>
  <c r="N88" i="7"/>
  <c r="O88" i="7"/>
  <c r="P88" i="7"/>
  <c r="M89" i="7"/>
  <c r="N89" i="7"/>
  <c r="O89" i="7"/>
  <c r="P89" i="7"/>
  <c r="M90" i="7"/>
  <c r="N90" i="7"/>
  <c r="O90" i="7"/>
  <c r="P90" i="7"/>
  <c r="M91" i="7"/>
  <c r="N91" i="7"/>
  <c r="O91" i="7"/>
  <c r="P91" i="7"/>
  <c r="L5"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50" i="7" l="1"/>
  <c r="N50" i="7"/>
  <c r="O50" i="7"/>
  <c r="P50" i="7"/>
  <c r="M4" i="7"/>
  <c r="M6" i="7" s="1"/>
  <c r="P43" i="7" s="1"/>
  <c r="L4" i="7"/>
  <c r="P46" i="7" l="1"/>
  <c r="P39" i="7"/>
  <c r="P35" i="7"/>
  <c r="P32" i="7"/>
  <c r="P23" i="7"/>
  <c r="P48" i="7"/>
  <c r="P42" i="7"/>
  <c r="P24" i="7"/>
  <c r="P45" i="7"/>
  <c r="P38" i="7"/>
  <c r="P31" i="7"/>
  <c r="P41" i="7"/>
  <c r="P34" i="7"/>
  <c r="P47" i="7"/>
  <c r="P44" i="7"/>
  <c r="P37" i="7"/>
  <c r="P30" i="7"/>
  <c r="P40" i="7"/>
  <c r="P33" i="7"/>
  <c r="P22" i="7"/>
  <c r="P36" i="7"/>
  <c r="P15" i="7"/>
  <c r="L6" i="7"/>
  <c r="P26" i="7"/>
  <c r="P27" i="7"/>
  <c r="P25" i="7"/>
  <c r="P18" i="7"/>
  <c r="P20" i="7"/>
  <c r="P21" i="7"/>
  <c r="P19" i="7"/>
  <c r="P17" i="7"/>
  <c r="P14" i="7"/>
  <c r="P29" i="7"/>
  <c r="P28" i="7"/>
  <c r="P16" i="7"/>
  <c r="P13" i="7"/>
  <c r="N26" i="7" l="1"/>
  <c r="N13" i="7"/>
  <c r="N23" i="7"/>
  <c r="N17" i="7"/>
  <c r="N28" i="7"/>
  <c r="N47" i="7"/>
  <c r="N30" i="7"/>
  <c r="N37" i="7"/>
  <c r="N44" i="7"/>
  <c r="N29" i="7"/>
  <c r="N18" i="7"/>
  <c r="N34" i="7"/>
  <c r="N41" i="7"/>
  <c r="N20" i="7"/>
  <c r="N31" i="7"/>
  <c r="N38" i="7"/>
  <c r="N45" i="7"/>
  <c r="N48" i="7"/>
  <c r="N22" i="7"/>
  <c r="N35" i="7"/>
  <c r="N42" i="7"/>
  <c r="N21" i="7"/>
  <c r="N24" i="7"/>
  <c r="N32" i="7"/>
  <c r="N39" i="7"/>
  <c r="N46" i="7"/>
  <c r="N19" i="7"/>
  <c r="N27" i="7"/>
  <c r="N33" i="7"/>
  <c r="N36" i="7"/>
  <c r="N40" i="7"/>
  <c r="N15" i="7"/>
  <c r="N25" i="7"/>
  <c r="N43" i="7"/>
  <c r="N16" i="7"/>
  <c r="N14" i="7"/>
</calcChain>
</file>

<file path=xl/sharedStrings.xml><?xml version="1.0" encoding="utf-8"?>
<sst xmlns="http://schemas.openxmlformats.org/spreadsheetml/2006/main" count="576" uniqueCount="353">
  <si>
    <t>Electoral data</t>
  </si>
  <si>
    <t>What is the polling district code?</t>
  </si>
  <si>
    <t>Is this polling district contained in a parish ward?  If not, leave this cell blank.</t>
  </si>
  <si>
    <t>Is this polling district contained in a parish?  If not, leave this cell blank.</t>
  </si>
  <si>
    <t>Is this polling district contained in a group of parishes with a joint parish council?  If not, leave this cell blank.</t>
  </si>
  <si>
    <t>What is the current electorate?</t>
  </si>
  <si>
    <t>What is the predicted electorate?</t>
  </si>
  <si>
    <t>Is there any other description you use for this area?</t>
  </si>
  <si>
    <t>Description of area</t>
  </si>
  <si>
    <t xml:space="preserve">Check your data </t>
  </si>
  <si>
    <t>Polling district</t>
  </si>
  <si>
    <t>Parish ward</t>
  </si>
  <si>
    <t>Parish</t>
  </si>
  <si>
    <t>Grouped parish council</t>
  </si>
  <si>
    <t>Number of councillors:</t>
  </si>
  <si>
    <t>Average electorate per cllr:</t>
  </si>
  <si>
    <t>Number of cllrs per ward</t>
  </si>
  <si>
    <t>Fill in the name of each ward once</t>
  </si>
  <si>
    <t>Fill in the number of councillors per ward</t>
  </si>
  <si>
    <t>Overall electorate:</t>
  </si>
  <si>
    <t>Scroll right to see the second table</t>
  </si>
  <si>
    <t>Scroll left to see the first table</t>
  </si>
  <si>
    <t>Name of ward</t>
  </si>
  <si>
    <t>What ward is this polling district in?</t>
  </si>
  <si>
    <t>Existing ward</t>
  </si>
  <si>
    <t>Electorate 2027</t>
  </si>
  <si>
    <t>Variance 2027</t>
  </si>
  <si>
    <t>DA</t>
  </si>
  <si>
    <t>DB</t>
  </si>
  <si>
    <t>DC</t>
  </si>
  <si>
    <t>DD</t>
  </si>
  <si>
    <t>DDA</t>
  </si>
  <si>
    <t>DE</t>
  </si>
  <si>
    <t>DEA</t>
  </si>
  <si>
    <t>DF</t>
  </si>
  <si>
    <t>DG</t>
  </si>
  <si>
    <t>DH</t>
  </si>
  <si>
    <t>DHA</t>
  </si>
  <si>
    <t>DJ</t>
  </si>
  <si>
    <t>DJA</t>
  </si>
  <si>
    <t>DK</t>
  </si>
  <si>
    <t>DKA</t>
  </si>
  <si>
    <t>DL</t>
  </si>
  <si>
    <t>DLA</t>
  </si>
  <si>
    <t>DM</t>
  </si>
  <si>
    <t>DN</t>
  </si>
  <si>
    <t>DO</t>
  </si>
  <si>
    <t>DQ</t>
  </si>
  <si>
    <t>DR</t>
  </si>
  <si>
    <t>DS</t>
  </si>
  <si>
    <t>DSA</t>
  </si>
  <si>
    <t>DT</t>
  </si>
  <si>
    <t>DU</t>
  </si>
  <si>
    <t>DV</t>
  </si>
  <si>
    <t>DW</t>
  </si>
  <si>
    <t>DX</t>
  </si>
  <si>
    <t>DY</t>
  </si>
  <si>
    <t>DZ</t>
  </si>
  <si>
    <t>EA</t>
  </si>
  <si>
    <t>EB</t>
  </si>
  <si>
    <t>EBA</t>
  </si>
  <si>
    <t>EC</t>
  </si>
  <si>
    <t>ED</t>
  </si>
  <si>
    <t>EE</t>
  </si>
  <si>
    <t>EEA</t>
  </si>
  <si>
    <t>EF</t>
  </si>
  <si>
    <t>EG</t>
  </si>
  <si>
    <t>EH</t>
  </si>
  <si>
    <t>EJ</t>
  </si>
  <si>
    <t>EK</t>
  </si>
  <si>
    <t>EL</t>
  </si>
  <si>
    <t>EM</t>
  </si>
  <si>
    <t>EN</t>
  </si>
  <si>
    <t>EO</t>
  </si>
  <si>
    <t>EP</t>
  </si>
  <si>
    <t>EQ</t>
  </si>
  <si>
    <t>ER</t>
  </si>
  <si>
    <t>ES</t>
  </si>
  <si>
    <t>ET</t>
  </si>
  <si>
    <t>EU</t>
  </si>
  <si>
    <t>EV</t>
  </si>
  <si>
    <t>EW</t>
  </si>
  <si>
    <t>EX</t>
  </si>
  <si>
    <t>EY</t>
  </si>
  <si>
    <t>EZ</t>
  </si>
  <si>
    <t>FA</t>
  </si>
  <si>
    <t>FB</t>
  </si>
  <si>
    <t>FC</t>
  </si>
  <si>
    <t>FD</t>
  </si>
  <si>
    <t>FDA</t>
  </si>
  <si>
    <t>FE</t>
  </si>
  <si>
    <t>FF</t>
  </si>
  <si>
    <t>FG</t>
  </si>
  <si>
    <t>FH</t>
  </si>
  <si>
    <t>FJ</t>
  </si>
  <si>
    <t>FK</t>
  </si>
  <si>
    <t>FL</t>
  </si>
  <si>
    <t>FM</t>
  </si>
  <si>
    <t>FN</t>
  </si>
  <si>
    <t>FNA</t>
  </si>
  <si>
    <t>FO</t>
  </si>
  <si>
    <t>FP</t>
  </si>
  <si>
    <t>FQ</t>
  </si>
  <si>
    <t>FR</t>
  </si>
  <si>
    <t>FS</t>
  </si>
  <si>
    <t>FT</t>
  </si>
  <si>
    <t>FU</t>
  </si>
  <si>
    <t>FV</t>
  </si>
  <si>
    <t>FW</t>
  </si>
  <si>
    <t>FX</t>
  </si>
  <si>
    <t>FY</t>
  </si>
  <si>
    <t>FZ</t>
  </si>
  <si>
    <t>GB</t>
  </si>
  <si>
    <t>GBA</t>
  </si>
  <si>
    <t>GC</t>
  </si>
  <si>
    <t>GCA</t>
  </si>
  <si>
    <t>GD</t>
  </si>
  <si>
    <t>GE</t>
  </si>
  <si>
    <t>GG</t>
  </si>
  <si>
    <t>GH</t>
  </si>
  <si>
    <t>GJ</t>
  </si>
  <si>
    <t>GK</t>
  </si>
  <si>
    <t>GL</t>
  </si>
  <si>
    <t>GMA</t>
  </si>
  <si>
    <t>GMB</t>
  </si>
  <si>
    <t>GMC</t>
  </si>
  <si>
    <t>GMD</t>
  </si>
  <si>
    <t>GN</t>
  </si>
  <si>
    <t>GO</t>
  </si>
  <si>
    <t>GP</t>
  </si>
  <si>
    <t>GQ</t>
  </si>
  <si>
    <t>GR</t>
  </si>
  <si>
    <t>GT</t>
  </si>
  <si>
    <t>GU</t>
  </si>
  <si>
    <t>GV</t>
  </si>
  <si>
    <t>GW</t>
  </si>
  <si>
    <t>GX</t>
  </si>
  <si>
    <t>GY</t>
  </si>
  <si>
    <t>GZ</t>
  </si>
  <si>
    <t>HA</t>
  </si>
  <si>
    <t>HB</t>
  </si>
  <si>
    <t>HC</t>
  </si>
  <si>
    <t>HD</t>
  </si>
  <si>
    <t>HF</t>
  </si>
  <si>
    <t>HG</t>
  </si>
  <si>
    <t>HH</t>
  </si>
  <si>
    <t>HHA</t>
  </si>
  <si>
    <t>HJ</t>
  </si>
  <si>
    <t>HK</t>
  </si>
  <si>
    <t>HL</t>
  </si>
  <si>
    <t>HM</t>
  </si>
  <si>
    <t>HN</t>
  </si>
  <si>
    <t>HO</t>
  </si>
  <si>
    <t>HOA</t>
  </si>
  <si>
    <t>HP</t>
  </si>
  <si>
    <t>HQ</t>
  </si>
  <si>
    <t>HQA</t>
  </si>
  <si>
    <t>HR</t>
  </si>
  <si>
    <t>HS</t>
  </si>
  <si>
    <t>HU</t>
  </si>
  <si>
    <t>HV</t>
  </si>
  <si>
    <t>HW</t>
  </si>
  <si>
    <t>HX</t>
  </si>
  <si>
    <t>HXA</t>
  </si>
  <si>
    <t>HY</t>
  </si>
  <si>
    <t>HZ</t>
  </si>
  <si>
    <t>JA</t>
  </si>
  <si>
    <t>JB</t>
  </si>
  <si>
    <t>JC</t>
  </si>
  <si>
    <t>JD</t>
  </si>
  <si>
    <t>JE</t>
  </si>
  <si>
    <t>JF</t>
  </si>
  <si>
    <t>JFA</t>
  </si>
  <si>
    <t>JG</t>
  </si>
  <si>
    <t>JGA</t>
  </si>
  <si>
    <t>JH</t>
  </si>
  <si>
    <t>JJ</t>
  </si>
  <si>
    <t>JK</t>
  </si>
  <si>
    <t>JL</t>
  </si>
  <si>
    <t>Stratford-upon-Avon</t>
  </si>
  <si>
    <t>Welcombe</t>
  </si>
  <si>
    <t>Bishopton</t>
  </si>
  <si>
    <t>Avenue</t>
  </si>
  <si>
    <t>Alcester</t>
  </si>
  <si>
    <t>Alcester West</t>
  </si>
  <si>
    <t>Oversley Green</t>
  </si>
  <si>
    <t>Arrow with Weethley</t>
  </si>
  <si>
    <t>Aston Cantlow</t>
  </si>
  <si>
    <t>Wilmcote</t>
  </si>
  <si>
    <t>Bidford-on-Avon</t>
  </si>
  <si>
    <t>Bidford East</t>
  </si>
  <si>
    <t>Bidford West</t>
  </si>
  <si>
    <t>Broom</t>
  </si>
  <si>
    <t>Coughton</t>
  </si>
  <si>
    <t>Exhall</t>
  </si>
  <si>
    <t>Wixford</t>
  </si>
  <si>
    <t>Great Alne</t>
  </si>
  <si>
    <t>Haselor</t>
  </si>
  <si>
    <t>Kinwarton</t>
  </si>
  <si>
    <t>Salford Priors</t>
  </si>
  <si>
    <t>Sambourne</t>
  </si>
  <si>
    <t>Sambourne South</t>
  </si>
  <si>
    <t>Sambourne North</t>
  </si>
  <si>
    <t>Mappleborough Green</t>
  </si>
  <si>
    <t>Oldberrow</t>
  </si>
  <si>
    <t>Studley</t>
  </si>
  <si>
    <t>Studley North</t>
  </si>
  <si>
    <t>Studley South</t>
  </si>
  <si>
    <t>Morton Bagot</t>
  </si>
  <si>
    <t>Spernall</t>
  </si>
  <si>
    <t>Barton-on-the-Heath</t>
  </si>
  <si>
    <t>Brailes</t>
  </si>
  <si>
    <t>Burmington</t>
  </si>
  <si>
    <t>Tidmington</t>
  </si>
  <si>
    <t>Butlers Marston</t>
  </si>
  <si>
    <t>Cherington</t>
  </si>
  <si>
    <t>Stourton</t>
  </si>
  <si>
    <t>Sutton-under-Brailes</t>
  </si>
  <si>
    <t>Great Wolford</t>
  </si>
  <si>
    <t>Halford</t>
  </si>
  <si>
    <t>Honington</t>
  </si>
  <si>
    <t>Idlicote</t>
  </si>
  <si>
    <t>Ilmington</t>
  </si>
  <si>
    <t>Little Compton</t>
  </si>
  <si>
    <t>Little Wolford</t>
  </si>
  <si>
    <t>Long Compton</t>
  </si>
  <si>
    <t>Oxhill</t>
  </si>
  <si>
    <t>Whatcote</t>
  </si>
  <si>
    <t>Pillerton Hersey</t>
  </si>
  <si>
    <t>Pillerton Priors</t>
  </si>
  <si>
    <t>Shipston-on-Stour</t>
  </si>
  <si>
    <t>Shipston South</t>
  </si>
  <si>
    <t>Shipston North</t>
  </si>
  <si>
    <t>Stretton-on-Fosse</t>
  </si>
  <si>
    <t>Tredington</t>
  </si>
  <si>
    <t>Compton Wynyates</t>
  </si>
  <si>
    <t>Tysoe</t>
  </si>
  <si>
    <t>Avon Dassett</t>
  </si>
  <si>
    <t>Burton Dassett</t>
  </si>
  <si>
    <t>Farnborough</t>
  </si>
  <si>
    <t>Fenny Compton</t>
  </si>
  <si>
    <t>Chadshunt</t>
  </si>
  <si>
    <t>Gaydon</t>
  </si>
  <si>
    <t>Harbury</t>
  </si>
  <si>
    <t>Chapel Ascote</t>
  </si>
  <si>
    <t>Ladbroke</t>
  </si>
  <si>
    <t>Radbourne</t>
  </si>
  <si>
    <t>Lighthorne</t>
  </si>
  <si>
    <t>Napton-on-the-Hill</t>
  </si>
  <si>
    <t>Priors Hardwick</t>
  </si>
  <si>
    <t>Priors Marston</t>
  </si>
  <si>
    <t>Radway</t>
  </si>
  <si>
    <t>Shotteswell</t>
  </si>
  <si>
    <t>Southam</t>
  </si>
  <si>
    <t>Browns Bridge</t>
  </si>
  <si>
    <t>Mill Hill</t>
  </si>
  <si>
    <t>Merestone</t>
  </si>
  <si>
    <t>Southam Fields</t>
  </si>
  <si>
    <t>Stockton</t>
  </si>
  <si>
    <t>Ufton</t>
  </si>
  <si>
    <t>Stoneton</t>
  </si>
  <si>
    <t>Watergall</t>
  </si>
  <si>
    <t>Wormleighton</t>
  </si>
  <si>
    <t>Alderminster</t>
  </si>
  <si>
    <t>Bearley</t>
  </si>
  <si>
    <t>Beaudesert</t>
  </si>
  <si>
    <t>Billesley</t>
  </si>
  <si>
    <t>Binton</t>
  </si>
  <si>
    <t>Claverdon</t>
  </si>
  <si>
    <t>Preston Bagot</t>
  </si>
  <si>
    <t>Combrook</t>
  </si>
  <si>
    <t>Compton Verney</t>
  </si>
  <si>
    <t>Ettington</t>
  </si>
  <si>
    <t>Fulbrook</t>
  </si>
  <si>
    <t>Hampton Lucy</t>
  </si>
  <si>
    <t>Henley-in-Arden</t>
  </si>
  <si>
    <t>Kineton</t>
  </si>
  <si>
    <t>Dorsington</t>
  </si>
  <si>
    <t>Loxley</t>
  </si>
  <si>
    <t>Moreton Morrell</t>
  </si>
  <si>
    <t>Whitchurch</t>
  </si>
  <si>
    <t>Admington</t>
  </si>
  <si>
    <t>Snitterfield</t>
  </si>
  <si>
    <t>Tanworth-in-Arden</t>
  </si>
  <si>
    <t>Temple Grafton</t>
  </si>
  <si>
    <t>Ullenhall</t>
  </si>
  <si>
    <t>Welford-on-Avon</t>
  </si>
  <si>
    <t>Weston-on-Avon</t>
  </si>
  <si>
    <t>Mountford</t>
  </si>
  <si>
    <t>Walton</t>
  </si>
  <si>
    <t>Langley</t>
  </si>
  <si>
    <t>Wolverton</t>
  </si>
  <si>
    <t>Wootton Wawen</t>
  </si>
  <si>
    <t>Tiddington</t>
  </si>
  <si>
    <t>Bridgetown</t>
  </si>
  <si>
    <t>Shottery</t>
  </si>
  <si>
    <t>Clopton</t>
  </si>
  <si>
    <t>Hathaway</t>
  </si>
  <si>
    <t>Hastings</t>
  </si>
  <si>
    <t>Guildhall</t>
  </si>
  <si>
    <t>Alcester Town</t>
  </si>
  <si>
    <t>Studley with Sambourne</t>
  </si>
  <si>
    <t>Studley with Mappleborough Green</t>
  </si>
  <si>
    <t>Quinton</t>
  </si>
  <si>
    <t>Red Horse</t>
  </si>
  <si>
    <t>Southam South</t>
  </si>
  <si>
    <t>Southam North</t>
  </si>
  <si>
    <t>Wellesbourne East</t>
  </si>
  <si>
    <t>Wellesbourne West</t>
  </si>
  <si>
    <t>Oversley</t>
  </si>
  <si>
    <t>Alcester &amp; Rural</t>
  </si>
  <si>
    <t>Bidford West &amp; Salford</t>
  </si>
  <si>
    <t>Brailes &amp; Compton</t>
  </si>
  <si>
    <t>Long Itchington</t>
  </si>
  <si>
    <t>Charlecote</t>
  </si>
  <si>
    <t>Napton &amp; Fenny Compton</t>
  </si>
  <si>
    <t>Long Itchington &amp; Stockton</t>
  </si>
  <si>
    <t>These cells will show you the electorate &amp; variance.  They change depending what you enter in the table to the left.</t>
  </si>
  <si>
    <t xml:space="preserve">Long Marston </t>
  </si>
  <si>
    <t xml:space="preserve">Luddington </t>
  </si>
  <si>
    <t xml:space="preserve">Quinton </t>
  </si>
  <si>
    <t xml:space="preserve">Charlecote </t>
  </si>
  <si>
    <t>Electorate 2020</t>
  </si>
  <si>
    <t>Using this sheet:
Fill in the cells for each polling district.  Please make sure that the names of each parish, parish ward and borough ward are correct and consistent.  Check your data in the cells to the right.</t>
  </si>
  <si>
    <t>Stratford-on-Avon</t>
  </si>
  <si>
    <t>Oldberrow, Morton Bagot &amp; Spernall JPM</t>
  </si>
  <si>
    <t>Cherington &amp; Stourton JPC</t>
  </si>
  <si>
    <t>Henley &amp; Beaudesert JPC</t>
  </si>
  <si>
    <t>Variance 2020</t>
  </si>
  <si>
    <t>Old Town</t>
  </si>
  <si>
    <t>Willows</t>
  </si>
  <si>
    <t>Brookside</t>
  </si>
  <si>
    <t>Barcheston</t>
  </si>
  <si>
    <t>Whichford</t>
  </si>
  <si>
    <t>Bishop's Itchington</t>
  </si>
  <si>
    <t>Chesterton and Kingston</t>
  </si>
  <si>
    <t>Hodnell and Wills Pastures</t>
  </si>
  <si>
    <t>Lighthorne Heath</t>
  </si>
  <si>
    <t>Upper and Lower Shuckburgh</t>
  </si>
  <si>
    <t>Ratley and Upton</t>
  </si>
  <si>
    <t>Warmington</t>
  </si>
  <si>
    <t>Atherstone on Stour</t>
  </si>
  <si>
    <t>Clifford Chambers and Milcote</t>
  </si>
  <si>
    <t>Newbold Pacey</t>
  </si>
  <si>
    <t>Preston on Stour</t>
  </si>
  <si>
    <t>Wellesbourne and Walton</t>
  </si>
  <si>
    <t>Temple Herdewyke</t>
  </si>
  <si>
    <t xml:space="preserve">Burton Dassett </t>
  </si>
  <si>
    <t>Knightcote</t>
  </si>
  <si>
    <t>Luddington East</t>
  </si>
  <si>
    <t>Luddington West</t>
  </si>
  <si>
    <t>Earlswood</t>
  </si>
  <si>
    <t>Tanworth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</si>
</sst>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7" x14ac:knownFonts="1">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
      <sz val="11"/>
      <name val="Calibri"/>
      <family val="2"/>
      <scheme val="minor"/>
    </font>
    <font>
      <sz val="11"/>
      <name val="Calibri"/>
      <family val="2"/>
      <scheme val="minor"/>
    </font>
    <font>
      <b/>
      <sz val="12"/>
      <color rgb="FF92D050"/>
      <name val="Arial"/>
      <family val="2"/>
    </font>
  </fonts>
  <fills count="36">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31">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theme="0" tint="-0.14999847407452621"/>
      </right>
      <top style="medium">
        <color indexed="64"/>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indexed="64"/>
      </bottom>
      <diagonal/>
    </border>
    <border>
      <left style="thin">
        <color indexed="64"/>
      </left>
      <right/>
      <top/>
      <bottom style="thin">
        <color indexed="64"/>
      </bottom>
      <diagonal/>
    </border>
    <border>
      <left style="thin">
        <color theme="0" tint="-0.14999847407452621"/>
      </left>
      <right/>
      <top/>
      <bottom style="thin">
        <color indexed="64"/>
      </bottom>
      <diagonal/>
    </border>
  </borders>
  <cellStyleXfs count="55">
    <xf numFmtId="0" fontId="0" fillId="0" borderId="0">
      <alignment vertical="top"/>
    </xf>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8" fillId="28" borderId="0" applyNumberFormat="0" applyBorder="0" applyAlignment="0" applyProtection="0"/>
    <xf numFmtId="0" fontId="19" fillId="29" borderId="14" applyNumberFormat="0" applyAlignment="0" applyProtection="0"/>
    <xf numFmtId="0" fontId="20" fillId="30" borderId="15"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1" fillId="0" borderId="0" applyNumberFormat="0" applyFill="0" applyBorder="0" applyAlignment="0" applyProtection="0"/>
    <xf numFmtId="2" fontId="3" fillId="0" borderId="0" applyFont="0" applyFill="0" applyBorder="0" applyAlignment="0" applyProtection="0"/>
    <xf numFmtId="0" fontId="22" fillId="31" borderId="0" applyNumberFormat="0" applyBorder="0" applyAlignment="0" applyProtection="0"/>
    <xf numFmtId="0" fontId="1" fillId="0" borderId="0" applyNumberFormat="0" applyFont="0" applyFill="0" applyAlignment="0" applyProtection="0"/>
    <xf numFmtId="0" fontId="23" fillId="0" borderId="16"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4" fillId="0" borderId="17" applyNumberFormat="0" applyFill="0" applyAlignment="0" applyProtection="0"/>
    <xf numFmtId="0" fontId="2" fillId="0" borderId="0" applyNumberFormat="0" applyFont="0" applyFill="0" applyAlignment="0" applyProtection="0"/>
    <xf numFmtId="0" fontId="25" fillId="0" borderId="18" applyNumberFormat="0" applyFill="0" applyAlignment="0" applyProtection="0"/>
    <xf numFmtId="0" fontId="25" fillId="0" borderId="0" applyNumberFormat="0" applyFill="0" applyBorder="0" applyAlignment="0" applyProtection="0"/>
    <xf numFmtId="0" fontId="26" fillId="32" borderId="14" applyNumberFormat="0" applyAlignment="0" applyProtection="0"/>
    <xf numFmtId="0" fontId="27" fillId="0" borderId="19" applyNumberFormat="0" applyFill="0" applyAlignment="0" applyProtection="0"/>
    <xf numFmtId="0" fontId="28" fillId="33" borderId="0" applyNumberFormat="0" applyBorder="0" applyAlignment="0" applyProtection="0"/>
    <xf numFmtId="0" fontId="16" fillId="0" borderId="0"/>
    <xf numFmtId="0" fontId="15" fillId="0" borderId="0">
      <alignment vertical="top"/>
    </xf>
    <xf numFmtId="0" fontId="16" fillId="34" borderId="20" applyNumberFormat="0" applyFont="0" applyAlignment="0" applyProtection="0"/>
    <xf numFmtId="0" fontId="29" fillId="29" borderId="21" applyNumberFormat="0" applyAlignment="0" applyProtection="0"/>
    <xf numFmtId="0" fontId="30" fillId="0" borderId="0" applyNumberFormat="0" applyFill="0" applyBorder="0" applyAlignment="0" applyProtection="0"/>
    <xf numFmtId="0" fontId="3" fillId="0" borderId="1" applyNumberFormat="0" applyFont="0" applyBorder="0" applyAlignment="0" applyProtection="0"/>
    <xf numFmtId="0" fontId="31" fillId="0" borderId="22" applyNumberFormat="0" applyFill="0" applyAlignment="0" applyProtection="0"/>
    <xf numFmtId="0" fontId="3" fillId="0" borderId="1" applyNumberFormat="0" applyFont="0" applyBorder="0" applyAlignment="0" applyProtection="0"/>
    <xf numFmtId="0" fontId="32" fillId="0" borderId="0" applyNumberFormat="0" applyFill="0" applyBorder="0" applyAlignment="0" applyProtection="0"/>
  </cellStyleXfs>
  <cellXfs count="87">
    <xf numFmtId="0" fontId="0" fillId="0" borderId="0" xfId="0" applyAlignment="1"/>
    <xf numFmtId="0" fontId="4" fillId="3" borderId="0" xfId="0" applyFont="1" applyFill="1" applyBorder="1" applyAlignment="1">
      <alignment vertical="center" wrapText="1"/>
    </xf>
    <xf numFmtId="0" fontId="0" fillId="3" borderId="0" xfId="0" applyFill="1" applyBorder="1" applyAlignment="1">
      <alignment horizontal="left" vertical="center"/>
    </xf>
    <xf numFmtId="0" fontId="0" fillId="3" borderId="0" xfId="0" applyFill="1" applyBorder="1" applyAlignment="1">
      <alignment vertical="center"/>
    </xf>
    <xf numFmtId="0" fontId="0" fillId="3" borderId="0" xfId="0" applyFill="1" applyBorder="1" applyAlignment="1">
      <alignment horizontal="center" vertical="center"/>
    </xf>
    <xf numFmtId="0" fontId="4" fillId="3" borderId="2" xfId="0" applyFont="1" applyFill="1" applyBorder="1" applyAlignment="1">
      <alignment horizontal="center" vertical="center" wrapText="1"/>
    </xf>
    <xf numFmtId="0" fontId="3" fillId="0" borderId="0" xfId="0" applyFont="1" applyFill="1" applyBorder="1" applyAlignment="1" applyProtection="1">
      <alignment horizontal="left" vertical="center"/>
      <protection locked="0"/>
    </xf>
    <xf numFmtId="0" fontId="0" fillId="0" borderId="0" xfId="0" applyFill="1" applyBorder="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0" fontId="8" fillId="3" borderId="0" xfId="0" applyFont="1" applyFill="1" applyBorder="1" applyAlignment="1">
      <alignment vertical="center"/>
    </xf>
    <xf numFmtId="3" fontId="0" fillId="0" borderId="0" xfId="0" applyNumberFormat="1" applyFill="1" applyBorder="1" applyAlignment="1" applyProtection="1">
      <alignment horizontal="center" vertical="center"/>
    </xf>
    <xf numFmtId="9" fontId="0" fillId="0" borderId="0" xfId="0" applyNumberFormat="1" applyFill="1" applyBorder="1" applyAlignment="1" applyProtection="1">
      <alignment horizontal="center" vertical="center"/>
    </xf>
    <xf numFmtId="0" fontId="6" fillId="2" borderId="5" xfId="0" applyFont="1" applyFill="1" applyBorder="1" applyAlignment="1" applyProtection="1">
      <alignment horizontal="center" vertical="center" wrapText="1"/>
    </xf>
    <xf numFmtId="0" fontId="7" fillId="3" borderId="0" xfId="0" applyFont="1" applyFill="1" applyBorder="1" applyAlignment="1">
      <alignment vertical="center"/>
    </xf>
    <xf numFmtId="0" fontId="7" fillId="3" borderId="0" xfId="0" applyFont="1" applyFill="1" applyBorder="1" applyAlignment="1">
      <alignment horizontal="center" vertical="center"/>
    </xf>
    <xf numFmtId="0" fontId="7" fillId="3" borderId="0" xfId="0" applyFont="1" applyFill="1" applyBorder="1" applyAlignment="1">
      <alignment horizontal="left" vertical="center"/>
    </xf>
    <xf numFmtId="0" fontId="10" fillId="3" borderId="0" xfId="0" applyFont="1" applyFill="1" applyBorder="1" applyAlignment="1">
      <alignment vertical="center"/>
    </xf>
    <xf numFmtId="0" fontId="11" fillId="3" borderId="0" xfId="0" applyFont="1" applyFill="1" applyBorder="1" applyAlignment="1">
      <alignment vertical="center"/>
    </xf>
    <xf numFmtId="0" fontId="11" fillId="3" borderId="0" xfId="0" applyFont="1" applyFill="1" applyBorder="1" applyAlignment="1">
      <alignment horizontal="left" vertical="center"/>
    </xf>
    <xf numFmtId="0" fontId="11"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12" fillId="3" borderId="4" xfId="0" applyFont="1" applyFill="1" applyBorder="1" applyAlignment="1">
      <alignment horizontal="right" vertical="center"/>
    </xf>
    <xf numFmtId="3" fontId="9" fillId="3" borderId="0" xfId="0" applyNumberFormat="1" applyFont="1" applyFill="1" applyBorder="1" applyAlignment="1">
      <alignment horizontal="center" vertical="center"/>
    </xf>
    <xf numFmtId="0" fontId="13" fillId="3" borderId="7" xfId="0" applyFont="1" applyFill="1" applyBorder="1" applyAlignment="1">
      <alignment horizontal="right" vertical="center"/>
    </xf>
    <xf numFmtId="0" fontId="4" fillId="3" borderId="0" xfId="0" applyFont="1" applyFill="1" applyBorder="1" applyAlignment="1">
      <alignment horizontal="left" vertical="center" wrapText="1"/>
    </xf>
    <xf numFmtId="0" fontId="4" fillId="3" borderId="8" xfId="0" applyFont="1" applyFill="1" applyBorder="1" applyAlignment="1">
      <alignment vertical="center" wrapText="1"/>
    </xf>
    <xf numFmtId="0" fontId="4" fillId="3" borderId="9" xfId="0" applyFont="1" applyFill="1" applyBorder="1" applyAlignment="1">
      <alignment horizontal="center" vertical="center" wrapText="1"/>
    </xf>
    <xf numFmtId="0" fontId="6" fillId="2" borderId="1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12" fillId="3" borderId="0" xfId="0" applyFont="1" applyFill="1" applyBorder="1" applyAlignment="1">
      <alignment horizontal="right" vertical="center"/>
    </xf>
    <xf numFmtId="0" fontId="13" fillId="3" borderId="0" xfId="0" applyFont="1" applyFill="1" applyBorder="1" applyAlignment="1">
      <alignment horizontal="right" vertical="center"/>
    </xf>
    <xf numFmtId="0" fontId="4" fillId="3" borderId="0" xfId="0" applyFont="1" applyFill="1" applyBorder="1" applyAlignment="1">
      <alignment horizontal="center" vertical="center"/>
    </xf>
    <xf numFmtId="0" fontId="14" fillId="3" borderId="0" xfId="0" applyFont="1" applyFill="1" applyBorder="1" applyAlignment="1">
      <alignment horizontal="right" vertical="center"/>
    </xf>
    <xf numFmtId="1" fontId="4" fillId="3" borderId="0" xfId="0" applyNumberFormat="1" applyFont="1" applyFill="1" applyBorder="1" applyAlignment="1">
      <alignment vertical="center" wrapText="1"/>
    </xf>
    <xf numFmtId="1" fontId="0" fillId="3" borderId="0" xfId="0" applyNumberFormat="1" applyFill="1" applyBorder="1" applyAlignment="1">
      <alignment vertical="center"/>
    </xf>
    <xf numFmtId="0" fontId="3" fillId="0" borderId="0" xfId="0" applyFont="1" applyFill="1" applyBorder="1" applyAlignment="1" applyProtection="1">
      <alignment horizontal="center" vertical="center" wrapText="1"/>
      <protection locked="0"/>
    </xf>
    <xf numFmtId="0" fontId="3" fillId="0" borderId="24" xfId="0" applyFont="1" applyFill="1" applyBorder="1" applyAlignment="1" applyProtection="1">
      <alignment horizontal="center" vertical="center" wrapText="1"/>
      <protection locked="0"/>
    </xf>
    <xf numFmtId="3" fontId="0" fillId="0" borderId="24" xfId="0" applyNumberFormat="1" applyFill="1" applyBorder="1" applyAlignment="1" applyProtection="1">
      <alignment horizontal="center" vertical="center"/>
    </xf>
    <xf numFmtId="9" fontId="0" fillId="0" borderId="24" xfId="0" applyNumberFormat="1" applyFill="1" applyBorder="1" applyAlignment="1" applyProtection="1">
      <alignment horizontal="center" vertical="center"/>
    </xf>
    <xf numFmtId="9" fontId="0" fillId="0" borderId="23" xfId="0" applyNumberFormat="1" applyFill="1" applyBorder="1" applyAlignment="1" applyProtection="1">
      <alignment horizontal="center" vertical="center"/>
    </xf>
    <xf numFmtId="9" fontId="0" fillId="0" borderId="4" xfId="0" applyNumberFormat="1" applyFill="1" applyBorder="1" applyAlignment="1" applyProtection="1">
      <alignment horizontal="center" vertical="center"/>
    </xf>
    <xf numFmtId="0" fontId="3" fillId="0" borderId="25"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3" fillId="0" borderId="3" xfId="0" applyFont="1" applyFill="1" applyBorder="1" applyAlignment="1" applyProtection="1">
      <alignment vertical="center"/>
      <protection locked="0"/>
    </xf>
    <xf numFmtId="0" fontId="3" fillId="0" borderId="24" xfId="0" applyFont="1" applyFill="1" applyBorder="1" applyAlignment="1" applyProtection="1">
      <alignment horizontal="left" vertical="center"/>
      <protection locked="0"/>
    </xf>
    <xf numFmtId="0" fontId="0" fillId="0" borderId="24" xfId="0" applyFill="1" applyBorder="1" applyAlignment="1" applyProtection="1">
      <alignment horizontal="left" vertical="center"/>
      <protection locked="0"/>
    </xf>
    <xf numFmtId="1" fontId="11" fillId="0" borderId="23" xfId="0" applyNumberFormat="1" applyFont="1" applyFill="1" applyBorder="1" applyAlignment="1" applyProtection="1">
      <alignment horizontal="center" vertical="center"/>
      <protection locked="0"/>
    </xf>
    <xf numFmtId="1" fontId="11" fillId="0" borderId="4" xfId="0" applyNumberFormat="1" applyFont="1" applyFill="1" applyBorder="1" applyAlignment="1" applyProtection="1">
      <alignment horizontal="center" vertical="center"/>
      <protection locked="0"/>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34" fillId="0" borderId="26" xfId="0" applyFont="1" applyFill="1" applyBorder="1" applyAlignment="1">
      <alignment horizontal="left" vertical="center"/>
    </xf>
    <xf numFmtId="0" fontId="33" fillId="0" borderId="24" xfId="46" applyFont="1" applyFill="1" applyBorder="1" applyAlignment="1">
      <alignment horizontal="center" vertical="center"/>
    </xf>
    <xf numFmtId="0" fontId="34" fillId="0" borderId="27" xfId="47" applyFont="1" applyFill="1" applyBorder="1" applyAlignment="1">
      <alignment horizontal="left" vertical="center"/>
    </xf>
    <xf numFmtId="0" fontId="33" fillId="0" borderId="0" xfId="46" applyFont="1" applyFill="1" applyBorder="1" applyAlignment="1">
      <alignment horizontal="center" vertical="center"/>
    </xf>
    <xf numFmtId="0" fontId="35" fillId="0" borderId="27" xfId="47" applyFont="1" applyFill="1" applyBorder="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3" fillId="0" borderId="0" xfId="0" applyFont="1" applyFill="1" applyBorder="1" applyAlignment="1">
      <alignment horizontal="left" vertical="center"/>
    </xf>
    <xf numFmtId="0" fontId="34" fillId="0" borderId="28" xfId="47" applyFont="1" applyFill="1" applyBorder="1" applyAlignment="1">
      <alignment horizontal="left" vertical="center"/>
    </xf>
    <xf numFmtId="0" fontId="0" fillId="0" borderId="6" xfId="0" applyFill="1" applyBorder="1" applyAlignment="1">
      <alignment horizontal="left" vertical="center"/>
    </xf>
    <xf numFmtId="0" fontId="0" fillId="0" borderId="6" xfId="0" applyFill="1" applyBorder="1" applyAlignment="1">
      <alignment horizontal="center" vertical="center"/>
    </xf>
    <xf numFmtId="0" fontId="3" fillId="0" borderId="29" xfId="0" applyFont="1" applyFill="1" applyBorder="1" applyAlignment="1" applyProtection="1">
      <alignment vertical="center"/>
      <protection locked="0"/>
    </xf>
    <xf numFmtId="0" fontId="3" fillId="0" borderId="6" xfId="0" applyFont="1" applyFill="1" applyBorder="1" applyAlignment="1" applyProtection="1">
      <alignment horizontal="center" vertical="center"/>
      <protection locked="0"/>
    </xf>
    <xf numFmtId="3" fontId="0" fillId="0" borderId="6" xfId="0" applyNumberFormat="1" applyFill="1" applyBorder="1" applyAlignment="1" applyProtection="1">
      <alignment horizontal="center" vertical="center"/>
    </xf>
    <xf numFmtId="9" fontId="0" fillId="0" borderId="6" xfId="0" applyNumberFormat="1" applyFill="1" applyBorder="1" applyAlignment="1" applyProtection="1">
      <alignment horizontal="center" vertical="center"/>
    </xf>
    <xf numFmtId="9" fontId="0" fillId="0" borderId="7" xfId="0" applyNumberFormat="1" applyFill="1" applyBorder="1" applyAlignment="1" applyProtection="1">
      <alignment horizontal="center" vertical="center"/>
    </xf>
    <xf numFmtId="0" fontId="3" fillId="35" borderId="0" xfId="0" applyFont="1" applyFill="1" applyBorder="1" applyAlignment="1" applyProtection="1">
      <alignment horizontal="center" vertical="center"/>
      <protection locked="0"/>
    </xf>
    <xf numFmtId="3" fontId="0" fillId="35" borderId="0" xfId="0" applyNumberFormat="1" applyFill="1" applyBorder="1" applyAlignment="1" applyProtection="1">
      <alignment horizontal="center" vertical="center"/>
    </xf>
    <xf numFmtId="9" fontId="0" fillId="35" borderId="0" xfId="0" applyNumberFormat="1" applyFill="1" applyBorder="1" applyAlignment="1" applyProtection="1">
      <alignment horizontal="center" vertical="center"/>
    </xf>
    <xf numFmtId="0" fontId="3" fillId="35" borderId="0" xfId="0" applyFont="1" applyFill="1" applyBorder="1" applyAlignment="1" applyProtection="1">
      <alignment vertical="center"/>
      <protection locked="0"/>
    </xf>
    <xf numFmtId="0" fontId="0" fillId="35" borderId="0" xfId="0" applyFill="1" applyBorder="1" applyAlignment="1" applyProtection="1">
      <alignment vertical="center"/>
      <protection locked="0"/>
    </xf>
    <xf numFmtId="0" fontId="0" fillId="35" borderId="0" xfId="0" applyFill="1" applyBorder="1" applyAlignment="1" applyProtection="1">
      <alignment horizontal="center" vertical="center"/>
      <protection locked="0"/>
    </xf>
    <xf numFmtId="0" fontId="0" fillId="35" borderId="0" xfId="0" applyFill="1" applyBorder="1" applyAlignment="1">
      <alignment vertical="center"/>
    </xf>
    <xf numFmtId="0" fontId="0" fillId="35" borderId="0" xfId="0" applyFill="1" applyBorder="1" applyAlignment="1">
      <alignment horizontal="center" vertical="center"/>
    </xf>
    <xf numFmtId="0" fontId="36" fillId="3" borderId="0" xfId="0" applyFont="1" applyFill="1" applyBorder="1" applyAlignment="1">
      <alignment horizontal="left" vertical="center"/>
    </xf>
    <xf numFmtId="1" fontId="3" fillId="0" borderId="4" xfId="0" applyNumberFormat="1" applyFont="1" applyFill="1" applyBorder="1" applyAlignment="1">
      <alignment horizontal="center" vertical="center"/>
    </xf>
    <xf numFmtId="1" fontId="3" fillId="0" borderId="7" xfId="0" applyNumberFormat="1" applyFont="1" applyFill="1" applyBorder="1" applyAlignment="1">
      <alignment horizontal="center" vertical="center"/>
    </xf>
    <xf numFmtId="3" fontId="12" fillId="3" borderId="0" xfId="0" applyNumberFormat="1" applyFont="1" applyFill="1" applyBorder="1" applyAlignment="1">
      <alignment horizontal="center" vertical="center"/>
    </xf>
    <xf numFmtId="0" fontId="4" fillId="0" borderId="0" xfId="0" applyFont="1" applyFill="1" applyBorder="1" applyAlignment="1">
      <alignment vertical="center" wrapText="1"/>
    </xf>
    <xf numFmtId="0" fontId="0" fillId="0" borderId="30" xfId="0" applyFill="1" applyBorder="1" applyAlignment="1">
      <alignment horizontal="left" vertical="center"/>
    </xf>
    <xf numFmtId="10" fontId="11" fillId="3" borderId="0" xfId="0" applyNumberFormat="1" applyFont="1" applyFill="1" applyBorder="1" applyAlignment="1">
      <alignment horizontal="center" vertical="center"/>
    </xf>
    <xf numFmtId="3" fontId="0" fillId="3" borderId="0" xfId="0" applyNumberFormat="1" applyFill="1" applyBorder="1" applyAlignment="1">
      <alignment horizontal="center" vertical="center"/>
    </xf>
    <xf numFmtId="0" fontId="6" fillId="2" borderId="11"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14" fillId="3" borderId="0" xfId="0" applyFont="1" applyFill="1" applyBorder="1" applyAlignment="1">
      <alignment horizontal="left" vertical="center" wrapText="1"/>
    </xf>
    <xf numFmtId="0" fontId="3" fillId="3" borderId="0" xfId="0" applyFont="1" applyFill="1" applyBorder="1" applyAlignment="1">
      <alignment horizontal="left" vertical="center" wrapText="1"/>
    </xf>
  </cellXfs>
  <cellStyles count="5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Input" xfId="43" builtinId="20" customBuiltin="1"/>
    <cellStyle name="Linked Cell" xfId="44" builtinId="24" customBuiltin="1"/>
    <cellStyle name="Neutral" xfId="45" builtinId="28" customBuiltin="1"/>
    <cellStyle name="Normal" xfId="0" builtinId="0"/>
    <cellStyle name="Normal 2" xfId="46" xr:uid="{00000000-0005-0000-0000-00002F000000}"/>
    <cellStyle name="Normal 3" xfId="47" xr:uid="{00000000-0005-0000-0000-000030000000}"/>
    <cellStyle name="Note 2" xfId="48" xr:uid="{00000000-0005-0000-0000-000031000000}"/>
    <cellStyle name="Output" xfId="49" builtinId="21" customBuiltin="1"/>
    <cellStyle name="Title" xfId="50" builtinId="15" customBuiltin="1"/>
    <cellStyle name="Total" xfId="51" builtinId="25" customBuiltin="1"/>
    <cellStyle name="Total 2" xfId="52" xr:uid="{00000000-0005-0000-0000-000035000000}"/>
    <cellStyle name="Total 3" xfId="53" xr:uid="{00000000-0005-0000-0000-000036000000}"/>
    <cellStyle name="Warning Text" xfId="54" builtinId="11" customBuiltin="1"/>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12" Type="http://schemas.openxmlformats.org/officeDocument/2006/relationships/customXml" Target="../customXml/item7.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164"/>
  <sheetViews>
    <sheetView tabSelected="1" topLeftCell="A60" zoomScale="72" workbookViewId="0">
      <selection activeCell="F23" sqref="F23"/>
    </sheetView>
  </sheetViews>
  <sheetFormatPr defaultColWidth="8.88671875" defaultRowHeight="15" x14ac:dyDescent="0.2"/>
  <cols>
    <col min="1" max="1" width="2.77734375" style="3" customWidth="1"/>
    <col min="2" max="2" width="9.88671875" style="4" customWidth="1"/>
    <col min="3" max="3" width="11.5546875" style="2" customWidth="1"/>
    <col min="4" max="4" width="24.21875" style="2" customWidth="1"/>
    <col min="5" max="5" width="30.88671875" style="2" customWidth="1"/>
    <col min="6" max="6" width="36.109375" style="2" customWidth="1"/>
    <col min="7" max="7" width="32.109375" style="2" customWidth="1"/>
    <col min="8" max="8" width="12.21875" style="4" customWidth="1"/>
    <col min="9" max="9" width="12.21875" style="9" customWidth="1"/>
    <col min="10" max="10" width="2.77734375" style="3" customWidth="1"/>
    <col min="11" max="11" width="31.77734375" style="72" customWidth="1"/>
    <col min="12" max="16" width="12.88671875" style="73" customWidth="1"/>
    <col min="17" max="16384" width="8.88671875" style="3"/>
  </cols>
  <sheetData>
    <row r="1" spans="2:20" x14ac:dyDescent="0.2">
      <c r="K1" s="3"/>
      <c r="L1" s="4"/>
      <c r="M1" s="4"/>
      <c r="N1" s="4"/>
      <c r="O1" s="4"/>
      <c r="P1" s="4"/>
    </row>
    <row r="2" spans="2:20" s="13" customFormat="1" ht="18.75" x14ac:dyDescent="0.2">
      <c r="B2" s="15" t="s">
        <v>0</v>
      </c>
      <c r="C2" s="15"/>
      <c r="D2" s="15"/>
      <c r="E2" s="15"/>
      <c r="F2" s="15"/>
      <c r="G2" s="15"/>
      <c r="H2" s="14"/>
      <c r="I2" s="16"/>
      <c r="L2" s="14"/>
      <c r="M2" s="14"/>
      <c r="N2" s="14"/>
      <c r="O2" s="14"/>
      <c r="P2" s="14"/>
    </row>
    <row r="3" spans="2:20" s="17" customFormat="1" ht="15.75" x14ac:dyDescent="0.2">
      <c r="B3" s="74" t="s">
        <v>324</v>
      </c>
      <c r="C3" s="18"/>
      <c r="D3" s="18"/>
      <c r="E3" s="18"/>
      <c r="F3" s="18"/>
      <c r="G3" s="30"/>
      <c r="H3" s="31"/>
      <c r="I3" s="31"/>
      <c r="K3" s="23" t="s">
        <v>9</v>
      </c>
      <c r="L3" s="20">
        <v>2020</v>
      </c>
      <c r="M3" s="20">
        <v>2027</v>
      </c>
      <c r="N3" s="19"/>
      <c r="O3" s="19"/>
      <c r="P3" s="19"/>
    </row>
    <row r="4" spans="2:20" s="17" customFormat="1" ht="15" customHeight="1" x14ac:dyDescent="0.2">
      <c r="B4" s="86" t="s">
        <v>323</v>
      </c>
      <c r="C4" s="86"/>
      <c r="D4" s="86"/>
      <c r="E4" s="86"/>
      <c r="F4" s="86"/>
      <c r="G4" s="86"/>
      <c r="H4" s="86"/>
      <c r="K4" s="21" t="s">
        <v>14</v>
      </c>
      <c r="L4" s="77">
        <f>SUM(L13:L91)</f>
        <v>36</v>
      </c>
      <c r="M4" s="77">
        <f>SUM(L13:L91)</f>
        <v>36</v>
      </c>
      <c r="N4" s="19"/>
      <c r="O4" s="19"/>
      <c r="P4" s="19"/>
    </row>
    <row r="5" spans="2:20" s="17" customFormat="1" ht="15" customHeight="1" x14ac:dyDescent="0.2">
      <c r="B5" s="86"/>
      <c r="C5" s="86"/>
      <c r="D5" s="86"/>
      <c r="E5" s="86"/>
      <c r="F5" s="86"/>
      <c r="G5" s="86"/>
      <c r="H5" s="86"/>
      <c r="I5" s="22"/>
      <c r="K5" s="21" t="s">
        <v>19</v>
      </c>
      <c r="L5" s="77">
        <f>SUM(H13:H200)</f>
        <v>104891</v>
      </c>
      <c r="M5" s="77">
        <f>SUM(I13:I200)</f>
        <v>114773.55807729623</v>
      </c>
      <c r="N5" s="80"/>
      <c r="O5" s="19"/>
      <c r="P5" s="19"/>
    </row>
    <row r="6" spans="2:20" s="17" customFormat="1" ht="15.75" customHeight="1" x14ac:dyDescent="0.2">
      <c r="B6" s="86"/>
      <c r="C6" s="86"/>
      <c r="D6" s="86"/>
      <c r="E6" s="86"/>
      <c r="F6" s="86"/>
      <c r="G6" s="86"/>
      <c r="H6" s="86"/>
      <c r="K6" s="21" t="s">
        <v>15</v>
      </c>
      <c r="L6" s="77">
        <f>L5/L4</f>
        <v>2913.6388888888887</v>
      </c>
      <c r="M6" s="77">
        <f>M5/M4</f>
        <v>3188.1543910360065</v>
      </c>
      <c r="N6" s="19"/>
      <c r="O6" s="19"/>
      <c r="P6" s="19"/>
    </row>
    <row r="7" spans="2:20" s="17" customFormat="1" ht="15.75" customHeight="1" x14ac:dyDescent="0.2">
      <c r="B7" s="24"/>
      <c r="C7" s="24"/>
      <c r="D7" s="24"/>
      <c r="E7" s="24"/>
      <c r="F7" s="24"/>
      <c r="K7" s="29"/>
      <c r="L7" s="22"/>
      <c r="M7" s="22"/>
      <c r="N7" s="19"/>
      <c r="O7" s="19"/>
      <c r="P7" s="19"/>
    </row>
    <row r="8" spans="2:20" s="17" customFormat="1" ht="15.75" customHeight="1" x14ac:dyDescent="0.2">
      <c r="B8" s="85" t="s">
        <v>20</v>
      </c>
      <c r="C8" s="85"/>
      <c r="D8" s="85"/>
      <c r="E8" s="85"/>
      <c r="F8" s="85"/>
      <c r="K8" s="29"/>
      <c r="L8" s="22"/>
      <c r="M8" s="22"/>
      <c r="N8" s="19"/>
      <c r="O8" s="19"/>
      <c r="P8" s="32" t="s">
        <v>21</v>
      </c>
    </row>
    <row r="9" spans="2:20" x14ac:dyDescent="0.2">
      <c r="K9" s="3"/>
      <c r="L9" s="3"/>
      <c r="M9" s="3"/>
      <c r="N9" s="4"/>
      <c r="O9" s="4"/>
      <c r="P9" s="4"/>
    </row>
    <row r="10" spans="2:20" ht="65.25" customHeight="1" x14ac:dyDescent="0.2">
      <c r="B10" s="12" t="s">
        <v>1</v>
      </c>
      <c r="C10" s="12" t="s">
        <v>7</v>
      </c>
      <c r="D10" s="12" t="s">
        <v>3</v>
      </c>
      <c r="E10" s="12" t="s">
        <v>2</v>
      </c>
      <c r="F10" s="12" t="s">
        <v>4</v>
      </c>
      <c r="G10" s="12" t="s">
        <v>23</v>
      </c>
      <c r="H10" s="12" t="s">
        <v>5</v>
      </c>
      <c r="I10" s="12" t="s">
        <v>6</v>
      </c>
      <c r="J10" s="27"/>
      <c r="K10" s="12" t="s">
        <v>17</v>
      </c>
      <c r="L10" s="28" t="s">
        <v>18</v>
      </c>
      <c r="M10" s="82" t="s">
        <v>317</v>
      </c>
      <c r="N10" s="83"/>
      <c r="O10" s="83"/>
      <c r="P10" s="84"/>
    </row>
    <row r="11" spans="2:20" ht="15.75" thickBot="1" x14ac:dyDescent="0.25">
      <c r="K11" s="3"/>
      <c r="L11" s="4"/>
      <c r="M11" s="4"/>
      <c r="N11" s="4"/>
      <c r="O11" s="4"/>
      <c r="P11" s="4"/>
    </row>
    <row r="12" spans="2:20" s="1" customFormat="1" ht="32.25" thickBot="1" x14ac:dyDescent="0.25">
      <c r="B12" s="48" t="s">
        <v>10</v>
      </c>
      <c r="C12" s="49" t="s">
        <v>8</v>
      </c>
      <c r="D12" s="49" t="s">
        <v>12</v>
      </c>
      <c r="E12" s="49" t="s">
        <v>11</v>
      </c>
      <c r="F12" s="49" t="s">
        <v>13</v>
      </c>
      <c r="G12" s="49" t="s">
        <v>24</v>
      </c>
      <c r="H12" s="48" t="s">
        <v>322</v>
      </c>
      <c r="I12" s="48" t="s">
        <v>25</v>
      </c>
      <c r="K12" s="25" t="s">
        <v>22</v>
      </c>
      <c r="L12" s="5" t="s">
        <v>16</v>
      </c>
      <c r="M12" s="26" t="s">
        <v>322</v>
      </c>
      <c r="N12" s="5" t="s">
        <v>328</v>
      </c>
      <c r="O12" s="26" t="s">
        <v>25</v>
      </c>
      <c r="P12" s="5" t="s">
        <v>26</v>
      </c>
    </row>
    <row r="13" spans="2:20" s="1" customFormat="1" ht="15.75" x14ac:dyDescent="0.2">
      <c r="B13" s="50" t="s">
        <v>27</v>
      </c>
      <c r="C13" s="78"/>
      <c r="D13" s="44" t="s">
        <v>179</v>
      </c>
      <c r="E13" s="45" t="s">
        <v>180</v>
      </c>
      <c r="F13" s="45"/>
      <c r="G13" s="44" t="s">
        <v>180</v>
      </c>
      <c r="H13" s="51">
        <v>2520</v>
      </c>
      <c r="I13" s="46">
        <v>2583.9728454539108</v>
      </c>
      <c r="K13" s="41" t="s">
        <v>310</v>
      </c>
      <c r="L13" s="36">
        <v>1</v>
      </c>
      <c r="M13" s="37">
        <f t="shared" ref="M13:M48" si="0">IF(K13="",0,(SUMIF($G$13:$G$200,K13,$H$13:$H$200)))</f>
        <v>2958</v>
      </c>
      <c r="N13" s="38">
        <f t="shared" ref="N13:N48" si="1">IF(K13="",-1,(-($L$6-(M13/L13))/$L$6))</f>
        <v>1.5225329151214188E-2</v>
      </c>
      <c r="O13" s="37">
        <f>IF(K13="",0,(SUMIF($G$13:$G$200,K13,$I$13:$I$200)))</f>
        <v>3299.2121861741316</v>
      </c>
      <c r="P13" s="39">
        <f t="shared" ref="P13:P48" si="2">IF(K13="",-1,(-($M$6-(O13/L13))/$M$6))</f>
        <v>3.4834509724617303E-2</v>
      </c>
    </row>
    <row r="14" spans="2:20" s="1" customFormat="1" ht="15.75" x14ac:dyDescent="0.2">
      <c r="B14" s="52" t="s">
        <v>28</v>
      </c>
      <c r="C14" s="78"/>
      <c r="D14" s="6" t="s">
        <v>179</v>
      </c>
      <c r="E14" s="7" t="s">
        <v>293</v>
      </c>
      <c r="F14" s="7"/>
      <c r="G14" s="6" t="s">
        <v>293</v>
      </c>
      <c r="H14" s="53">
        <v>1715</v>
      </c>
      <c r="I14" s="47">
        <v>2079.7423780999106</v>
      </c>
      <c r="K14" s="42" t="s">
        <v>300</v>
      </c>
      <c r="L14" s="35">
        <v>1</v>
      </c>
      <c r="M14" s="10">
        <f t="shared" si="0"/>
        <v>3011</v>
      </c>
      <c r="N14" s="11">
        <f t="shared" si="1"/>
        <v>3.3415640998751155E-2</v>
      </c>
      <c r="O14" s="10">
        <f t="shared" ref="O14:O48" si="3">IF(K14="",0,(SUMIF($G$13:$G$200,K14,$I$13:$I$200)))</f>
        <v>3109.3302646466855</v>
      </c>
      <c r="P14" s="40">
        <f t="shared" si="2"/>
        <v>-2.47240618619184E-2</v>
      </c>
    </row>
    <row r="15" spans="2:20" s="1" customFormat="1" ht="15.75" x14ac:dyDescent="0.2">
      <c r="B15" s="52" t="s">
        <v>29</v>
      </c>
      <c r="C15" s="78"/>
      <c r="D15" s="6" t="s">
        <v>179</v>
      </c>
      <c r="E15" s="7" t="s">
        <v>293</v>
      </c>
      <c r="F15" s="7"/>
      <c r="G15" s="6" t="s">
        <v>293</v>
      </c>
      <c r="H15" s="53">
        <v>1398</v>
      </c>
      <c r="I15" s="47">
        <v>1637.635729122931</v>
      </c>
      <c r="K15" s="42" t="s">
        <v>182</v>
      </c>
      <c r="L15" s="35">
        <v>1</v>
      </c>
      <c r="M15" s="10">
        <f t="shared" si="0"/>
        <v>2590</v>
      </c>
      <c r="N15" s="11">
        <f t="shared" si="1"/>
        <v>-0.11107721348828778</v>
      </c>
      <c r="O15" s="10">
        <f t="shared" si="3"/>
        <v>2708.0300411072035</v>
      </c>
      <c r="P15" s="40">
        <f t="shared" si="2"/>
        <v>-0.15059632973821704</v>
      </c>
      <c r="T15" s="33"/>
    </row>
    <row r="16" spans="2:20" s="1" customFormat="1" ht="15.75" x14ac:dyDescent="0.2">
      <c r="B16" s="52" t="s">
        <v>30</v>
      </c>
      <c r="C16" s="78"/>
      <c r="D16" s="6" t="s">
        <v>179</v>
      </c>
      <c r="E16" s="7" t="s">
        <v>294</v>
      </c>
      <c r="F16" s="7"/>
      <c r="G16" s="6" t="s">
        <v>294</v>
      </c>
      <c r="H16" s="53">
        <v>2885</v>
      </c>
      <c r="I16" s="47">
        <v>2884.906429912206</v>
      </c>
      <c r="K16" s="42" t="s">
        <v>190</v>
      </c>
      <c r="L16" s="35">
        <v>1</v>
      </c>
      <c r="M16" s="10">
        <f t="shared" si="0"/>
        <v>3256</v>
      </c>
      <c r="N16" s="11">
        <f t="shared" si="1"/>
        <v>0.11750293161472393</v>
      </c>
      <c r="O16" s="10">
        <f t="shared" si="3"/>
        <v>3600.1960736006999</v>
      </c>
      <c r="P16" s="40">
        <f t="shared" si="2"/>
        <v>0.12924144568506876</v>
      </c>
      <c r="T16" s="33"/>
    </row>
    <row r="17" spans="2:20" s="1" customFormat="1" ht="15.75" x14ac:dyDescent="0.2">
      <c r="B17" s="52" t="s">
        <v>31</v>
      </c>
      <c r="C17" s="78"/>
      <c r="D17" s="6" t="s">
        <v>179</v>
      </c>
      <c r="E17" s="7" t="s">
        <v>294</v>
      </c>
      <c r="F17" s="7"/>
      <c r="G17" s="6" t="s">
        <v>294</v>
      </c>
      <c r="H17" s="53">
        <v>431</v>
      </c>
      <c r="I17" s="47">
        <v>445.88300961873443</v>
      </c>
      <c r="K17" s="42" t="s">
        <v>311</v>
      </c>
      <c r="L17" s="35">
        <v>1</v>
      </c>
      <c r="M17" s="10">
        <f t="shared" si="0"/>
        <v>3142</v>
      </c>
      <c r="N17" s="11">
        <f t="shared" si="1"/>
        <v>7.8376600470965174E-2</v>
      </c>
      <c r="O17" s="10">
        <f t="shared" si="3"/>
        <v>3478.0885708815458</v>
      </c>
      <c r="P17" s="40">
        <f t="shared" si="2"/>
        <v>9.0941072571872464E-2</v>
      </c>
      <c r="T17" s="33"/>
    </row>
    <row r="18" spans="2:20" s="1" customFormat="1" ht="15.75" x14ac:dyDescent="0.2">
      <c r="B18" s="52" t="s">
        <v>32</v>
      </c>
      <c r="C18" s="78"/>
      <c r="D18" s="6" t="s">
        <v>179</v>
      </c>
      <c r="E18" s="7" t="s">
        <v>329</v>
      </c>
      <c r="F18" s="7"/>
      <c r="G18" s="6" t="s">
        <v>299</v>
      </c>
      <c r="H18" s="53">
        <v>2003</v>
      </c>
      <c r="I18" s="47">
        <v>2037.9940198031293</v>
      </c>
      <c r="K18" s="42" t="s">
        <v>334</v>
      </c>
      <c r="L18" s="35">
        <v>1</v>
      </c>
      <c r="M18" s="10">
        <f t="shared" si="0"/>
        <v>3271</v>
      </c>
      <c r="N18" s="11">
        <f t="shared" si="1"/>
        <v>0.12265113308100799</v>
      </c>
      <c r="O18" s="10">
        <f t="shared" si="3"/>
        <v>4324.8194279580839</v>
      </c>
      <c r="P18" s="40">
        <f t="shared" si="2"/>
        <v>0.3565276010841848</v>
      </c>
      <c r="T18" s="33"/>
    </row>
    <row r="19" spans="2:20" s="1" customFormat="1" ht="15.75" x14ac:dyDescent="0.2">
      <c r="B19" s="52" t="s">
        <v>33</v>
      </c>
      <c r="C19" s="78"/>
      <c r="D19" s="6" t="s">
        <v>179</v>
      </c>
      <c r="E19" s="7" t="s">
        <v>295</v>
      </c>
      <c r="F19" s="7"/>
      <c r="G19" s="6" t="s">
        <v>295</v>
      </c>
      <c r="H19" s="53">
        <v>1471</v>
      </c>
      <c r="I19" s="47">
        <v>1492.1586988039496</v>
      </c>
      <c r="K19" s="42" t="s">
        <v>181</v>
      </c>
      <c r="L19" s="35">
        <v>1</v>
      </c>
      <c r="M19" s="10">
        <f t="shared" si="0"/>
        <v>2546</v>
      </c>
      <c r="N19" s="11">
        <f t="shared" si="1"/>
        <v>-0.12617860445605433</v>
      </c>
      <c r="O19" s="10">
        <f t="shared" si="3"/>
        <v>3467.6111399819438</v>
      </c>
      <c r="P19" s="40">
        <f t="shared" si="2"/>
        <v>8.7654710114313653E-2</v>
      </c>
      <c r="T19" s="33"/>
    </row>
    <row r="20" spans="2:20" x14ac:dyDescent="0.2">
      <c r="B20" s="52" t="s">
        <v>34</v>
      </c>
      <c r="C20" s="55"/>
      <c r="D20" s="6" t="s">
        <v>179</v>
      </c>
      <c r="E20" s="7" t="s">
        <v>330</v>
      </c>
      <c r="F20" s="7"/>
      <c r="G20" s="6" t="s">
        <v>299</v>
      </c>
      <c r="H20" s="53">
        <v>617</v>
      </c>
      <c r="I20" s="47">
        <v>638.21948470778716</v>
      </c>
      <c r="K20" s="43" t="s">
        <v>312</v>
      </c>
      <c r="L20" s="35">
        <v>1</v>
      </c>
      <c r="M20" s="10">
        <f t="shared" si="0"/>
        <v>2822</v>
      </c>
      <c r="N20" s="11">
        <f t="shared" si="1"/>
        <v>-3.1451697476427842E-2</v>
      </c>
      <c r="O20" s="10">
        <f t="shared" si="3"/>
        <v>2876.1308391788207</v>
      </c>
      <c r="P20" s="40">
        <f t="shared" si="2"/>
        <v>-9.7869649203466649E-2</v>
      </c>
      <c r="T20" s="34"/>
    </row>
    <row r="21" spans="2:20" x14ac:dyDescent="0.2">
      <c r="B21" s="52" t="s">
        <v>35</v>
      </c>
      <c r="C21" s="55"/>
      <c r="D21" s="6" t="s">
        <v>179</v>
      </c>
      <c r="E21" s="7" t="s">
        <v>296</v>
      </c>
      <c r="F21" s="7"/>
      <c r="G21" s="6" t="s">
        <v>296</v>
      </c>
      <c r="H21" s="53">
        <v>622</v>
      </c>
      <c r="I21" s="47">
        <v>565.70600332000117</v>
      </c>
      <c r="K21" s="43" t="s">
        <v>294</v>
      </c>
      <c r="L21" s="35">
        <v>1</v>
      </c>
      <c r="M21" s="10">
        <f t="shared" si="0"/>
        <v>3316</v>
      </c>
      <c r="N21" s="11">
        <f t="shared" si="1"/>
        <v>0.13809573747986012</v>
      </c>
      <c r="O21" s="10">
        <f t="shared" si="3"/>
        <v>3330.7894395309404</v>
      </c>
      <c r="P21" s="40">
        <f t="shared" si="2"/>
        <v>4.4739065616136602E-2</v>
      </c>
      <c r="T21" s="34"/>
    </row>
    <row r="22" spans="2:20" x14ac:dyDescent="0.2">
      <c r="B22" s="52" t="s">
        <v>36</v>
      </c>
      <c r="C22" s="55"/>
      <c r="D22" s="6" t="s">
        <v>179</v>
      </c>
      <c r="E22" s="7" t="s">
        <v>295</v>
      </c>
      <c r="F22" s="7"/>
      <c r="G22" s="6" t="s">
        <v>295</v>
      </c>
      <c r="H22" s="53">
        <v>812</v>
      </c>
      <c r="I22" s="47">
        <v>820.88378489123295</v>
      </c>
      <c r="K22" s="43" t="s">
        <v>296</v>
      </c>
      <c r="L22" s="35">
        <v>1</v>
      </c>
      <c r="M22" s="10">
        <f t="shared" si="0"/>
        <v>1960</v>
      </c>
      <c r="N22" s="11">
        <f t="shared" si="1"/>
        <v>-0.3273016750722178</v>
      </c>
      <c r="O22" s="10">
        <f t="shared" si="3"/>
        <v>1965.4949747734556</v>
      </c>
      <c r="P22" s="40">
        <f t="shared" si="2"/>
        <v>-0.38350069234421286</v>
      </c>
      <c r="T22" s="34"/>
    </row>
    <row r="23" spans="2:20" x14ac:dyDescent="0.2">
      <c r="B23" s="52" t="s">
        <v>37</v>
      </c>
      <c r="C23" s="55"/>
      <c r="D23" s="6" t="s">
        <v>179</v>
      </c>
      <c r="E23" s="7" t="s">
        <v>297</v>
      </c>
      <c r="F23" s="7"/>
      <c r="G23" s="6" t="s">
        <v>297</v>
      </c>
      <c r="H23" s="53">
        <v>1257</v>
      </c>
      <c r="I23" s="47">
        <v>1944.5679642628545</v>
      </c>
      <c r="K23" s="43" t="s">
        <v>272</v>
      </c>
      <c r="L23" s="35">
        <v>1</v>
      </c>
      <c r="M23" s="10">
        <f t="shared" si="0"/>
        <v>2898</v>
      </c>
      <c r="N23" s="11">
        <f t="shared" si="1"/>
        <v>-5.3674767139220026E-3</v>
      </c>
      <c r="O23" s="10">
        <f t="shared" si="3"/>
        <v>2906.4629265643412</v>
      </c>
      <c r="P23" s="40">
        <f t="shared" si="2"/>
        <v>-8.8355653435004539E-2</v>
      </c>
      <c r="T23" s="34"/>
    </row>
    <row r="24" spans="2:20" x14ac:dyDescent="0.2">
      <c r="B24" s="52" t="s">
        <v>38</v>
      </c>
      <c r="C24" s="55"/>
      <c r="D24" s="6" t="s">
        <v>179</v>
      </c>
      <c r="E24" s="7" t="s">
        <v>331</v>
      </c>
      <c r="F24" s="7"/>
      <c r="G24" s="6" t="s">
        <v>297</v>
      </c>
      <c r="H24" s="53">
        <v>1057</v>
      </c>
      <c r="I24" s="47">
        <v>1084.6691427251135</v>
      </c>
      <c r="K24" s="43" t="s">
        <v>299</v>
      </c>
      <c r="L24" s="35">
        <v>1</v>
      </c>
      <c r="M24" s="10">
        <f t="shared" si="0"/>
        <v>2620</v>
      </c>
      <c r="N24" s="11">
        <f t="shared" si="1"/>
        <v>-0.10078081055571969</v>
      </c>
      <c r="O24" s="10">
        <f t="shared" si="3"/>
        <v>2676.2135045109162</v>
      </c>
      <c r="P24" s="40">
        <f t="shared" si="2"/>
        <v>-0.16057593947284735</v>
      </c>
      <c r="T24" s="34"/>
    </row>
    <row r="25" spans="2:20" x14ac:dyDescent="0.2">
      <c r="B25" s="52" t="s">
        <v>39</v>
      </c>
      <c r="C25" s="55"/>
      <c r="D25" s="6" t="s">
        <v>179</v>
      </c>
      <c r="E25" s="7" t="s">
        <v>181</v>
      </c>
      <c r="F25" s="7"/>
      <c r="G25" s="6" t="s">
        <v>181</v>
      </c>
      <c r="H25" s="53">
        <v>2546</v>
      </c>
      <c r="I25" s="47">
        <v>3467.6111399819438</v>
      </c>
      <c r="K25" s="43" t="s">
        <v>243</v>
      </c>
      <c r="L25" s="35">
        <v>1</v>
      </c>
      <c r="M25" s="10">
        <f t="shared" si="0"/>
        <v>2915</v>
      </c>
      <c r="N25" s="11">
        <f t="shared" si="1"/>
        <v>4.6715161453325145E-4</v>
      </c>
      <c r="O25" s="10">
        <f t="shared" si="3"/>
        <v>3995.95523730081</v>
      </c>
      <c r="P25" s="40">
        <f t="shared" si="2"/>
        <v>0.25337569866003407</v>
      </c>
      <c r="T25" s="34"/>
    </row>
    <row r="26" spans="2:20" x14ac:dyDescent="0.2">
      <c r="B26" s="52" t="s">
        <v>40</v>
      </c>
      <c r="C26" s="55"/>
      <c r="D26" s="6" t="s">
        <v>179</v>
      </c>
      <c r="E26" s="7" t="s">
        <v>296</v>
      </c>
      <c r="F26" s="7"/>
      <c r="G26" s="6" t="s">
        <v>296</v>
      </c>
      <c r="H26" s="53">
        <v>1338</v>
      </c>
      <c r="I26" s="47">
        <v>1399.7889714534545</v>
      </c>
      <c r="K26" s="43" t="s">
        <v>297</v>
      </c>
      <c r="L26" s="35">
        <v>1</v>
      </c>
      <c r="M26" s="10">
        <f t="shared" si="0"/>
        <v>2314</v>
      </c>
      <c r="N26" s="11">
        <f t="shared" si="1"/>
        <v>-0.20580412046791424</v>
      </c>
      <c r="O26" s="10">
        <f t="shared" si="3"/>
        <v>3029.2371069879682</v>
      </c>
      <c r="P26" s="40">
        <f t="shared" si="2"/>
        <v>-4.9846169462451066E-2</v>
      </c>
      <c r="T26" s="34"/>
    </row>
    <row r="27" spans="2:20" x14ac:dyDescent="0.2">
      <c r="B27" s="52" t="s">
        <v>41</v>
      </c>
      <c r="C27" s="55"/>
      <c r="D27" s="6" t="s">
        <v>179</v>
      </c>
      <c r="E27" s="7" t="s">
        <v>182</v>
      </c>
      <c r="F27" s="7"/>
      <c r="G27" s="6" t="s">
        <v>182</v>
      </c>
      <c r="H27" s="53">
        <v>2590</v>
      </c>
      <c r="I27" s="47">
        <v>2708.0300411072035</v>
      </c>
      <c r="K27" s="43" t="s">
        <v>275</v>
      </c>
      <c r="L27" s="35">
        <v>1</v>
      </c>
      <c r="M27" s="10">
        <f t="shared" si="0"/>
        <v>3174</v>
      </c>
      <c r="N27" s="11">
        <f t="shared" si="1"/>
        <v>8.9359430265704476E-2</v>
      </c>
      <c r="O27" s="10">
        <f t="shared" si="3"/>
        <v>3259.3973447976164</v>
      </c>
      <c r="P27" s="40">
        <f t="shared" si="2"/>
        <v>2.2346142947757039E-2</v>
      </c>
      <c r="T27" s="34"/>
    </row>
    <row r="28" spans="2:20" x14ac:dyDescent="0.2">
      <c r="B28" s="52" t="s">
        <v>42</v>
      </c>
      <c r="C28" s="55"/>
      <c r="D28" s="6" t="s">
        <v>183</v>
      </c>
      <c r="E28" s="7" t="s">
        <v>184</v>
      </c>
      <c r="F28" s="7"/>
      <c r="G28" s="6" t="s">
        <v>310</v>
      </c>
      <c r="H28" s="53">
        <v>1507</v>
      </c>
      <c r="I28" s="47">
        <v>1831.6985963641619</v>
      </c>
      <c r="K28" s="43" t="s">
        <v>276</v>
      </c>
      <c r="L28" s="35">
        <v>1</v>
      </c>
      <c r="M28" s="10">
        <f t="shared" si="0"/>
        <v>3014</v>
      </c>
      <c r="N28" s="11">
        <f t="shared" si="1"/>
        <v>3.4445281292007968E-2</v>
      </c>
      <c r="O28" s="10">
        <f t="shared" si="3"/>
        <v>3203.2668099832063</v>
      </c>
      <c r="P28" s="40">
        <f t="shared" si="2"/>
        <v>4.7401778877744155E-3</v>
      </c>
      <c r="T28" s="34"/>
    </row>
    <row r="29" spans="2:20" x14ac:dyDescent="0.2">
      <c r="B29" s="54" t="s">
        <v>43</v>
      </c>
      <c r="C29" s="55"/>
      <c r="D29" s="6" t="s">
        <v>183</v>
      </c>
      <c r="E29" s="7" t="s">
        <v>309</v>
      </c>
      <c r="F29" s="7"/>
      <c r="G29" s="6" t="s">
        <v>300</v>
      </c>
      <c r="H29" s="53">
        <v>917</v>
      </c>
      <c r="I29" s="47">
        <v>941.8316268384051</v>
      </c>
      <c r="K29" s="43" t="s">
        <v>198</v>
      </c>
      <c r="L29" s="35">
        <v>1</v>
      </c>
      <c r="M29" s="10">
        <f t="shared" si="0"/>
        <v>2371</v>
      </c>
      <c r="N29" s="11">
        <f t="shared" si="1"/>
        <v>-0.18624095489603487</v>
      </c>
      <c r="O29" s="10">
        <f t="shared" si="3"/>
        <v>2415.9097316285138</v>
      </c>
      <c r="P29" s="40">
        <f t="shared" si="2"/>
        <v>-0.24222310612647213</v>
      </c>
      <c r="T29" s="34"/>
    </row>
    <row r="30" spans="2:20" x14ac:dyDescent="0.2">
      <c r="B30" s="52" t="s">
        <v>44</v>
      </c>
      <c r="C30" s="55"/>
      <c r="D30" s="6" t="s">
        <v>183</v>
      </c>
      <c r="E30" s="7" t="s">
        <v>309</v>
      </c>
      <c r="F30" s="7"/>
      <c r="G30" s="6" t="s">
        <v>300</v>
      </c>
      <c r="H30" s="53">
        <v>2094</v>
      </c>
      <c r="I30" s="47">
        <v>2167.4986378082804</v>
      </c>
      <c r="K30" s="43" t="s">
        <v>316</v>
      </c>
      <c r="L30" s="8">
        <v>1</v>
      </c>
      <c r="M30" s="10">
        <f t="shared" si="0"/>
        <v>3503</v>
      </c>
      <c r="N30" s="11">
        <f t="shared" si="1"/>
        <v>0.20227664909286791</v>
      </c>
      <c r="O30" s="10">
        <f t="shared" si="3"/>
        <v>3643.3974459358224</v>
      </c>
      <c r="P30" s="40">
        <f t="shared" si="2"/>
        <v>0.14279203547350242</v>
      </c>
      <c r="T30" s="34"/>
    </row>
    <row r="31" spans="2:20" x14ac:dyDescent="0.2">
      <c r="B31" s="52" t="s">
        <v>45</v>
      </c>
      <c r="C31" s="55"/>
      <c r="D31" s="6" t="s">
        <v>183</v>
      </c>
      <c r="E31" s="7" t="s">
        <v>185</v>
      </c>
      <c r="F31" s="7"/>
      <c r="G31" s="6" t="s">
        <v>310</v>
      </c>
      <c r="H31" s="53">
        <v>307</v>
      </c>
      <c r="I31" s="47">
        <v>310.52272439291812</v>
      </c>
      <c r="K31" s="43" t="s">
        <v>315</v>
      </c>
      <c r="L31" s="8">
        <v>1</v>
      </c>
      <c r="M31" s="10">
        <f t="shared" si="0"/>
        <v>2800</v>
      </c>
      <c r="N31" s="11">
        <f t="shared" si="1"/>
        <v>-3.9002392960311112E-2</v>
      </c>
      <c r="O31" s="10">
        <f t="shared" si="3"/>
        <v>2794.2052849961387</v>
      </c>
      <c r="P31" s="40">
        <f t="shared" si="2"/>
        <v>-0.12356650830571979</v>
      </c>
      <c r="T31" s="34"/>
    </row>
    <row r="32" spans="2:20" x14ac:dyDescent="0.2">
      <c r="B32" s="52" t="s">
        <v>46</v>
      </c>
      <c r="C32" s="55"/>
      <c r="D32" s="6" t="s">
        <v>186</v>
      </c>
      <c r="E32" s="7"/>
      <c r="F32" s="7"/>
      <c r="G32" s="6" t="s">
        <v>310</v>
      </c>
      <c r="H32" s="53">
        <v>172</v>
      </c>
      <c r="I32" s="47">
        <v>179.56489803226529</v>
      </c>
      <c r="K32" s="43" t="s">
        <v>303</v>
      </c>
      <c r="L32" s="8">
        <v>1</v>
      </c>
      <c r="M32" s="10">
        <f t="shared" si="0"/>
        <v>2785</v>
      </c>
      <c r="N32" s="11">
        <f t="shared" si="1"/>
        <v>-4.4150594426595163E-2</v>
      </c>
      <c r="O32" s="10">
        <f t="shared" si="3"/>
        <v>2865.8934428841694</v>
      </c>
      <c r="P32" s="40">
        <f t="shared" si="2"/>
        <v>-0.10108072214379706</v>
      </c>
      <c r="T32" s="34"/>
    </row>
    <row r="33" spans="2:20" x14ac:dyDescent="0.2">
      <c r="B33" s="52" t="s">
        <v>47</v>
      </c>
      <c r="C33" s="55"/>
      <c r="D33" s="6" t="s">
        <v>187</v>
      </c>
      <c r="E33" s="7"/>
      <c r="F33" s="7"/>
      <c r="G33" s="6" t="s">
        <v>198</v>
      </c>
      <c r="H33" s="53">
        <v>421</v>
      </c>
      <c r="I33" s="47">
        <v>421.45042304960725</v>
      </c>
      <c r="K33" s="43" t="s">
        <v>304</v>
      </c>
      <c r="L33" s="8">
        <v>1</v>
      </c>
      <c r="M33" s="10">
        <f t="shared" si="0"/>
        <v>2758</v>
      </c>
      <c r="N33" s="11">
        <f t="shared" si="1"/>
        <v>-5.3417357065906446E-2</v>
      </c>
      <c r="O33" s="10">
        <f t="shared" si="3"/>
        <v>2808.676772128365</v>
      </c>
      <c r="P33" s="40">
        <f t="shared" si="2"/>
        <v>-0.11902736579338881</v>
      </c>
      <c r="T33" s="34"/>
    </row>
    <row r="34" spans="2:20" x14ac:dyDescent="0.2">
      <c r="B34" s="52" t="s">
        <v>48</v>
      </c>
      <c r="C34" s="55"/>
      <c r="D34" s="6" t="s">
        <v>188</v>
      </c>
      <c r="E34" s="7"/>
      <c r="F34" s="7"/>
      <c r="G34" s="6" t="s">
        <v>292</v>
      </c>
      <c r="H34" s="53">
        <v>942</v>
      </c>
      <c r="I34" s="47">
        <v>984.58008009392461</v>
      </c>
      <c r="K34" s="43" t="s">
        <v>232</v>
      </c>
      <c r="L34" s="8">
        <v>1</v>
      </c>
      <c r="M34" s="10">
        <f t="shared" si="0"/>
        <v>3144</v>
      </c>
      <c r="N34" s="11">
        <f t="shared" si="1"/>
        <v>7.9063027333136374E-2</v>
      </c>
      <c r="O34" s="10">
        <f t="shared" si="3"/>
        <v>3157.8700346904293</v>
      </c>
      <c r="P34" s="40">
        <f t="shared" si="2"/>
        <v>-9.4990243981679101E-3</v>
      </c>
      <c r="T34" s="34"/>
    </row>
    <row r="35" spans="2:20" x14ac:dyDescent="0.2">
      <c r="B35" s="52" t="s">
        <v>49</v>
      </c>
      <c r="C35" s="55"/>
      <c r="D35" s="6" t="s">
        <v>189</v>
      </c>
      <c r="E35" s="7" t="s">
        <v>190</v>
      </c>
      <c r="F35" s="7"/>
      <c r="G35" s="6" t="s">
        <v>190</v>
      </c>
      <c r="H35" s="53">
        <v>3256</v>
      </c>
      <c r="I35" s="47">
        <v>3600.1960736006999</v>
      </c>
      <c r="K35" s="43" t="s">
        <v>231</v>
      </c>
      <c r="L35" s="8">
        <v>1</v>
      </c>
      <c r="M35" s="10">
        <f t="shared" si="0"/>
        <v>3101</v>
      </c>
      <c r="N35" s="11">
        <f t="shared" si="1"/>
        <v>6.4304849796455441E-2</v>
      </c>
      <c r="O35" s="10">
        <f t="shared" si="3"/>
        <v>3570.3632010637211</v>
      </c>
      <c r="P35" s="40">
        <f t="shared" si="2"/>
        <v>0.1198840341930599</v>
      </c>
      <c r="T35" s="34"/>
    </row>
    <row r="36" spans="2:20" x14ac:dyDescent="0.2">
      <c r="B36" s="52" t="s">
        <v>50</v>
      </c>
      <c r="C36" s="55"/>
      <c r="D36" s="6" t="s">
        <v>189</v>
      </c>
      <c r="E36" s="7" t="s">
        <v>191</v>
      </c>
      <c r="F36" s="7"/>
      <c r="G36" s="6" t="s">
        <v>311</v>
      </c>
      <c r="H36" s="53">
        <v>1411</v>
      </c>
      <c r="I36" s="47">
        <v>1612.4535032183153</v>
      </c>
      <c r="K36" s="43" t="s">
        <v>295</v>
      </c>
      <c r="L36" s="8">
        <v>1</v>
      </c>
      <c r="M36" s="10">
        <f t="shared" si="0"/>
        <v>2507</v>
      </c>
      <c r="N36" s="11">
        <f t="shared" si="1"/>
        <v>-0.13956392826839284</v>
      </c>
      <c r="O36" s="10">
        <f t="shared" si="3"/>
        <v>2533.2110810055519</v>
      </c>
      <c r="P36" s="40">
        <f t="shared" si="2"/>
        <v>-0.20543023633733984</v>
      </c>
      <c r="T36" s="34"/>
    </row>
    <row r="37" spans="2:20" x14ac:dyDescent="0.2">
      <c r="B37" s="52" t="s">
        <v>51</v>
      </c>
      <c r="C37" s="55"/>
      <c r="D37" s="6" t="s">
        <v>189</v>
      </c>
      <c r="E37" s="7" t="s">
        <v>192</v>
      </c>
      <c r="F37" s="7"/>
      <c r="G37" s="6" t="s">
        <v>311</v>
      </c>
      <c r="H37" s="53">
        <v>427</v>
      </c>
      <c r="I37" s="47">
        <v>441.01335333318224</v>
      </c>
      <c r="K37" s="43" t="s">
        <v>282</v>
      </c>
      <c r="L37" s="8">
        <v>1</v>
      </c>
      <c r="M37" s="10">
        <f t="shared" si="0"/>
        <v>2948</v>
      </c>
      <c r="N37" s="11">
        <f t="shared" si="1"/>
        <v>1.1793194840358156E-2</v>
      </c>
      <c r="O37" s="10">
        <f t="shared" si="3"/>
        <v>3013.9827756792538</v>
      </c>
      <c r="P37" s="40">
        <f t="shared" si="2"/>
        <v>-5.4630859737051431E-2</v>
      </c>
      <c r="T37" s="34"/>
    </row>
    <row r="38" spans="2:20" x14ac:dyDescent="0.2">
      <c r="B38" s="52" t="s">
        <v>52</v>
      </c>
      <c r="C38" s="55"/>
      <c r="D38" s="6" t="s">
        <v>193</v>
      </c>
      <c r="E38" s="7"/>
      <c r="F38" s="7"/>
      <c r="G38" s="6" t="s">
        <v>198</v>
      </c>
      <c r="H38" s="53">
        <v>168</v>
      </c>
      <c r="I38" s="47">
        <v>174.70092405989718</v>
      </c>
      <c r="K38" s="43" t="s">
        <v>306</v>
      </c>
      <c r="L38" s="8">
        <v>1</v>
      </c>
      <c r="M38" s="10">
        <f t="shared" si="0"/>
        <v>2850</v>
      </c>
      <c r="N38" s="11">
        <f t="shared" si="1"/>
        <v>-2.1841721406030953E-2</v>
      </c>
      <c r="O38" s="10">
        <f t="shared" si="3"/>
        <v>2866.1200598706355</v>
      </c>
      <c r="P38" s="40">
        <f t="shared" si="2"/>
        <v>-0.1010096412114861</v>
      </c>
      <c r="T38" s="34"/>
    </row>
    <row r="39" spans="2:20" x14ac:dyDescent="0.2">
      <c r="B39" s="52" t="s">
        <v>53</v>
      </c>
      <c r="C39" s="55"/>
      <c r="D39" s="6" t="s">
        <v>194</v>
      </c>
      <c r="E39" s="7"/>
      <c r="F39" s="7"/>
      <c r="G39" s="6" t="s">
        <v>310</v>
      </c>
      <c r="H39" s="53">
        <v>182</v>
      </c>
      <c r="I39" s="47">
        <v>177.63846932920333</v>
      </c>
      <c r="K39" s="43" t="s">
        <v>305</v>
      </c>
      <c r="L39" s="8">
        <v>1</v>
      </c>
      <c r="M39" s="10">
        <f t="shared" si="0"/>
        <v>3158</v>
      </c>
      <c r="N39" s="11">
        <f t="shared" si="1"/>
        <v>8.3868015368334825E-2</v>
      </c>
      <c r="O39" s="10">
        <f t="shared" si="3"/>
        <v>4350.130651045477</v>
      </c>
      <c r="P39" s="40">
        <f t="shared" si="2"/>
        <v>0.36446674705483151</v>
      </c>
      <c r="T39" s="34"/>
    </row>
    <row r="40" spans="2:20" x14ac:dyDescent="0.2">
      <c r="B40" s="52" t="s">
        <v>54</v>
      </c>
      <c r="C40" s="55"/>
      <c r="D40" s="6" t="s">
        <v>195</v>
      </c>
      <c r="E40" s="7"/>
      <c r="F40" s="7"/>
      <c r="G40" s="6" t="s">
        <v>310</v>
      </c>
      <c r="H40" s="53">
        <v>131</v>
      </c>
      <c r="I40" s="47">
        <v>135.22626509282944</v>
      </c>
      <c r="K40" s="43" t="s">
        <v>302</v>
      </c>
      <c r="L40" s="8">
        <v>1</v>
      </c>
      <c r="M40" s="10">
        <f t="shared" si="0"/>
        <v>3061</v>
      </c>
      <c r="N40" s="11">
        <f t="shared" si="1"/>
        <v>5.0576312553031313E-2</v>
      </c>
      <c r="O40" s="10">
        <f t="shared" si="3"/>
        <v>3104.883553025415</v>
      </c>
      <c r="P40" s="40">
        <f t="shared" si="2"/>
        <v>-2.6118822301931296E-2</v>
      </c>
      <c r="T40" s="34"/>
    </row>
    <row r="41" spans="2:20" x14ac:dyDescent="0.2">
      <c r="B41" s="52" t="s">
        <v>55</v>
      </c>
      <c r="C41" s="55"/>
      <c r="D41" s="6" t="s">
        <v>196</v>
      </c>
      <c r="E41" s="7"/>
      <c r="F41" s="7"/>
      <c r="G41" s="6" t="s">
        <v>198</v>
      </c>
      <c r="H41" s="53">
        <v>540</v>
      </c>
      <c r="I41" s="47">
        <v>525.23454360848473</v>
      </c>
      <c r="K41" s="43" t="s">
        <v>301</v>
      </c>
      <c r="L41" s="8">
        <v>1</v>
      </c>
      <c r="M41" s="10">
        <f t="shared" si="0"/>
        <v>2982</v>
      </c>
      <c r="N41" s="11">
        <f t="shared" si="1"/>
        <v>2.3462451497268662E-2</v>
      </c>
      <c r="O41" s="10">
        <f t="shared" si="3"/>
        <v>3072.4423519049365</v>
      </c>
      <c r="P41" s="40">
        <f t="shared" si="2"/>
        <v>-3.6294364995751921E-2</v>
      </c>
      <c r="T41" s="34"/>
    </row>
    <row r="42" spans="2:20" x14ac:dyDescent="0.2">
      <c r="B42" s="52" t="s">
        <v>56</v>
      </c>
      <c r="C42" s="55"/>
      <c r="D42" s="6" t="s">
        <v>197</v>
      </c>
      <c r="E42" s="7"/>
      <c r="F42" s="7"/>
      <c r="G42" s="6" t="s">
        <v>198</v>
      </c>
      <c r="H42" s="53">
        <v>171</v>
      </c>
      <c r="I42" s="47">
        <v>184.12305619044022</v>
      </c>
      <c r="K42" s="43" t="s">
        <v>283</v>
      </c>
      <c r="L42" s="8">
        <v>1</v>
      </c>
      <c r="M42" s="10">
        <f t="shared" si="0"/>
        <v>2693</v>
      </c>
      <c r="N42" s="11">
        <f t="shared" si="1"/>
        <v>-7.5726230086470656E-2</v>
      </c>
      <c r="O42" s="10">
        <f t="shared" si="3"/>
        <v>2748.5930218810154</v>
      </c>
      <c r="P42" s="40">
        <f t="shared" si="2"/>
        <v>-0.13787330073815951</v>
      </c>
      <c r="T42" s="34"/>
    </row>
    <row r="43" spans="2:20" x14ac:dyDescent="0.2">
      <c r="B43" s="52" t="s">
        <v>57</v>
      </c>
      <c r="C43" s="55"/>
      <c r="D43" s="6" t="s">
        <v>198</v>
      </c>
      <c r="E43" s="7"/>
      <c r="F43" s="7"/>
      <c r="G43" s="6" t="s">
        <v>198</v>
      </c>
      <c r="H43" s="53">
        <v>1071</v>
      </c>
      <c r="I43" s="47">
        <v>1110.4007847200844</v>
      </c>
      <c r="K43" s="43" t="s">
        <v>293</v>
      </c>
      <c r="L43" s="8">
        <v>1</v>
      </c>
      <c r="M43" s="10">
        <f t="shared" si="0"/>
        <v>3113</v>
      </c>
      <c r="N43" s="11">
        <f t="shared" si="1"/>
        <v>6.8423410969482679E-2</v>
      </c>
      <c r="O43" s="10">
        <f t="shared" si="3"/>
        <v>3717.3781072228417</v>
      </c>
      <c r="P43" s="40">
        <f t="shared" si="2"/>
        <v>0.16599689076376922</v>
      </c>
      <c r="T43" s="34"/>
    </row>
    <row r="44" spans="2:20" x14ac:dyDescent="0.2">
      <c r="B44" s="52" t="s">
        <v>58</v>
      </c>
      <c r="C44" s="55"/>
      <c r="D44" s="6" t="s">
        <v>199</v>
      </c>
      <c r="E44" s="7"/>
      <c r="F44" s="7"/>
      <c r="G44" s="6" t="s">
        <v>311</v>
      </c>
      <c r="H44" s="53">
        <v>1304</v>
      </c>
      <c r="I44" s="47">
        <v>1424.621714330048</v>
      </c>
      <c r="K44" s="43" t="s">
        <v>180</v>
      </c>
      <c r="L44" s="8">
        <v>1</v>
      </c>
      <c r="M44" s="10">
        <f t="shared" si="0"/>
        <v>2520</v>
      </c>
      <c r="N44" s="11">
        <f t="shared" si="1"/>
        <v>-0.13510215366427999</v>
      </c>
      <c r="O44" s="10">
        <f t="shared" si="3"/>
        <v>2583.9728454539108</v>
      </c>
      <c r="P44" s="40">
        <f t="shared" si="2"/>
        <v>-0.18950824567368704</v>
      </c>
      <c r="T44" s="34"/>
    </row>
    <row r="45" spans="2:20" x14ac:dyDescent="0.2">
      <c r="B45" s="52" t="s">
        <v>59</v>
      </c>
      <c r="C45" s="55"/>
      <c r="D45" s="6" t="s">
        <v>200</v>
      </c>
      <c r="E45" s="7" t="s">
        <v>201</v>
      </c>
      <c r="F45" s="7"/>
      <c r="G45" s="6" t="s">
        <v>301</v>
      </c>
      <c r="H45" s="53">
        <v>403</v>
      </c>
      <c r="I45" s="47">
        <v>410.84810978937065</v>
      </c>
      <c r="K45" s="43" t="s">
        <v>286</v>
      </c>
      <c r="L45" s="8">
        <v>1</v>
      </c>
      <c r="M45" s="10">
        <f t="shared" si="0"/>
        <v>3546</v>
      </c>
      <c r="N45" s="11">
        <f t="shared" si="1"/>
        <v>0.21703482662954884</v>
      </c>
      <c r="O45" s="10">
        <f t="shared" si="3"/>
        <v>4330.9982078135654</v>
      </c>
      <c r="P45" s="40">
        <f t="shared" si="2"/>
        <v>0.35846564394461028</v>
      </c>
      <c r="T45" s="34"/>
    </row>
    <row r="46" spans="2:20" x14ac:dyDescent="0.2">
      <c r="B46" s="52" t="s">
        <v>60</v>
      </c>
      <c r="C46" s="55"/>
      <c r="D46" s="6" t="s">
        <v>200</v>
      </c>
      <c r="E46" s="7" t="s">
        <v>202</v>
      </c>
      <c r="F46" s="7"/>
      <c r="G46" s="6" t="s">
        <v>302</v>
      </c>
      <c r="H46" s="53">
        <v>236</v>
      </c>
      <c r="I46" s="47">
        <v>232.62156809955894</v>
      </c>
      <c r="K46" s="43" t="s">
        <v>307</v>
      </c>
      <c r="L46" s="8">
        <v>1</v>
      </c>
      <c r="M46" s="10">
        <f t="shared" si="0"/>
        <v>3005</v>
      </c>
      <c r="N46" s="11">
        <f t="shared" si="1"/>
        <v>3.1356360412237536E-2</v>
      </c>
      <c r="O46" s="10">
        <f t="shared" si="3"/>
        <v>3084.3830215076268</v>
      </c>
      <c r="P46" s="40">
        <f t="shared" si="2"/>
        <v>-3.2549041483106667E-2</v>
      </c>
      <c r="T46" s="34"/>
    </row>
    <row r="47" spans="2:20" x14ac:dyDescent="0.2">
      <c r="B47" s="52" t="s">
        <v>61</v>
      </c>
      <c r="C47" s="55"/>
      <c r="D47" s="6" t="s">
        <v>203</v>
      </c>
      <c r="E47" s="7"/>
      <c r="F47" s="7"/>
      <c r="G47" s="6" t="s">
        <v>302</v>
      </c>
      <c r="H47" s="53">
        <v>595</v>
      </c>
      <c r="I47" s="47">
        <v>597.43240504443793</v>
      </c>
      <c r="K47" s="43" t="s">
        <v>308</v>
      </c>
      <c r="L47" s="8">
        <v>1</v>
      </c>
      <c r="M47" s="10">
        <f t="shared" si="0"/>
        <v>3299</v>
      </c>
      <c r="N47" s="11">
        <f t="shared" si="1"/>
        <v>0.13226110915140488</v>
      </c>
      <c r="O47" s="10">
        <f t="shared" si="3"/>
        <v>3833.4806278360634</v>
      </c>
      <c r="P47" s="40">
        <f t="shared" si="2"/>
        <v>0.20241373460911816</v>
      </c>
      <c r="T47" s="34"/>
    </row>
    <row r="48" spans="2:20" x14ac:dyDescent="0.2">
      <c r="B48" s="52" t="s">
        <v>62</v>
      </c>
      <c r="C48" s="55"/>
      <c r="D48" s="6" t="s">
        <v>204</v>
      </c>
      <c r="E48" s="7"/>
      <c r="F48" s="7" t="s">
        <v>325</v>
      </c>
      <c r="G48" s="6" t="s">
        <v>302</v>
      </c>
      <c r="H48" s="53">
        <v>65</v>
      </c>
      <c r="I48" s="47">
        <v>63.597527975216863</v>
      </c>
      <c r="K48" s="61" t="s">
        <v>292</v>
      </c>
      <c r="L48" s="62">
        <v>1</v>
      </c>
      <c r="M48" s="63">
        <f t="shared" si="0"/>
        <v>2940</v>
      </c>
      <c r="N48" s="64">
        <f t="shared" si="1"/>
        <v>9.0474873916733308E-3</v>
      </c>
      <c r="O48" s="63">
        <f t="shared" si="3"/>
        <v>3047.4299717444501</v>
      </c>
      <c r="P48" s="65">
        <f t="shared" si="2"/>
        <v>-4.4139775566460974E-2</v>
      </c>
      <c r="T48" s="34"/>
    </row>
    <row r="49" spans="2:20" x14ac:dyDescent="0.2">
      <c r="B49" s="52" t="s">
        <v>63</v>
      </c>
      <c r="C49" s="55"/>
      <c r="D49" s="6" t="s">
        <v>205</v>
      </c>
      <c r="E49" s="7" t="s">
        <v>206</v>
      </c>
      <c r="F49" s="7"/>
      <c r="G49" s="6" t="s">
        <v>302</v>
      </c>
      <c r="H49" s="53">
        <v>2054</v>
      </c>
      <c r="I49" s="47">
        <v>2102.0029931545678</v>
      </c>
      <c r="K49" s="3"/>
      <c r="L49" s="4"/>
      <c r="M49" s="81"/>
      <c r="N49" s="4"/>
      <c r="O49" s="81"/>
      <c r="P49" s="4"/>
      <c r="T49" s="34"/>
    </row>
    <row r="50" spans="2:20" x14ac:dyDescent="0.2">
      <c r="B50" s="52" t="s">
        <v>64</v>
      </c>
      <c r="C50" s="55"/>
      <c r="D50" s="6" t="s">
        <v>205</v>
      </c>
      <c r="E50" s="7" t="s">
        <v>207</v>
      </c>
      <c r="F50" s="7"/>
      <c r="G50" s="6" t="s">
        <v>301</v>
      </c>
      <c r="H50" s="53">
        <v>2579</v>
      </c>
      <c r="I50" s="47">
        <v>2661.594242115566</v>
      </c>
      <c r="K50" s="69"/>
      <c r="L50" s="66"/>
      <c r="M50" s="67">
        <f t="shared" ref="M50:M91" si="4">IF(K50="",0,(SUMIF($G$13:$G$84,K50,$H$13:$H$84)))</f>
        <v>0</v>
      </c>
      <c r="N50" s="68">
        <f t="shared" ref="N50:N78" si="5">IF(K50="",-1,(-($L$6-(M50/L50))/$L$6))</f>
        <v>-1</v>
      </c>
      <c r="O50" s="67">
        <f t="shared" ref="O50:O91" si="6">IF(K50="",0,(SUMIF($G$13:$G$84,K50,$I$13:$I$84)))</f>
        <v>0</v>
      </c>
      <c r="P50" s="68">
        <f t="shared" ref="P50:P78" si="7">IF(K50="",-1,(-($M$6-(O50/L50))/$M$6))</f>
        <v>-1</v>
      </c>
      <c r="T50" s="34"/>
    </row>
    <row r="51" spans="2:20" x14ac:dyDescent="0.2">
      <c r="B51" s="52" t="s">
        <v>65</v>
      </c>
      <c r="C51" s="55"/>
      <c r="D51" s="6" t="s">
        <v>208</v>
      </c>
      <c r="E51" s="7"/>
      <c r="F51" s="7" t="s">
        <v>325</v>
      </c>
      <c r="G51" s="6" t="s">
        <v>302</v>
      </c>
      <c r="H51" s="53">
        <v>74</v>
      </c>
      <c r="I51" s="47">
        <v>72.931573753924837</v>
      </c>
      <c r="K51" s="69"/>
      <c r="L51" s="66"/>
      <c r="M51" s="67">
        <f t="shared" si="4"/>
        <v>0</v>
      </c>
      <c r="N51" s="68">
        <f t="shared" si="5"/>
        <v>-1</v>
      </c>
      <c r="O51" s="67">
        <f t="shared" si="6"/>
        <v>0</v>
      </c>
      <c r="P51" s="68">
        <f t="shared" si="7"/>
        <v>-1</v>
      </c>
      <c r="T51" s="34"/>
    </row>
    <row r="52" spans="2:20" x14ac:dyDescent="0.2">
      <c r="B52" s="52" t="s">
        <v>66</v>
      </c>
      <c r="C52" s="55"/>
      <c r="D52" s="6" t="s">
        <v>209</v>
      </c>
      <c r="E52" s="7"/>
      <c r="F52" s="7" t="s">
        <v>325</v>
      </c>
      <c r="G52" s="6" t="s">
        <v>302</v>
      </c>
      <c r="H52" s="53">
        <v>37</v>
      </c>
      <c r="I52" s="47">
        <v>36.297484997708423</v>
      </c>
      <c r="K52" s="69"/>
      <c r="L52" s="66"/>
      <c r="M52" s="67">
        <f t="shared" si="4"/>
        <v>0</v>
      </c>
      <c r="N52" s="68">
        <f t="shared" si="5"/>
        <v>-1</v>
      </c>
      <c r="O52" s="67">
        <f t="shared" si="6"/>
        <v>0</v>
      </c>
      <c r="P52" s="68">
        <f t="shared" si="7"/>
        <v>-1</v>
      </c>
      <c r="T52" s="34"/>
    </row>
    <row r="53" spans="2:20" x14ac:dyDescent="0.2">
      <c r="B53" s="52" t="s">
        <v>67</v>
      </c>
      <c r="C53" s="55"/>
      <c r="D53" s="6" t="s">
        <v>210</v>
      </c>
      <c r="E53" s="7"/>
      <c r="F53" s="7"/>
      <c r="G53" s="6" t="s">
        <v>312</v>
      </c>
      <c r="H53" s="53">
        <v>78</v>
      </c>
      <c r="I53" s="47">
        <v>80.242691046794974</v>
      </c>
      <c r="K53" s="69"/>
      <c r="L53" s="66"/>
      <c r="M53" s="67">
        <f t="shared" si="4"/>
        <v>0</v>
      </c>
      <c r="N53" s="68">
        <f t="shared" si="5"/>
        <v>-1</v>
      </c>
      <c r="O53" s="67">
        <f t="shared" si="6"/>
        <v>0</v>
      </c>
      <c r="P53" s="68">
        <f t="shared" si="7"/>
        <v>-1</v>
      </c>
      <c r="T53" s="34"/>
    </row>
    <row r="54" spans="2:20" x14ac:dyDescent="0.2">
      <c r="B54" s="52" t="s">
        <v>68</v>
      </c>
      <c r="C54" s="55"/>
      <c r="D54" s="6" t="s">
        <v>211</v>
      </c>
      <c r="E54" s="7"/>
      <c r="F54" s="7"/>
      <c r="G54" s="6" t="s">
        <v>312</v>
      </c>
      <c r="H54" s="53">
        <v>905</v>
      </c>
      <c r="I54" s="47">
        <v>918.79754667332486</v>
      </c>
      <c r="K54" s="69"/>
      <c r="L54" s="66"/>
      <c r="M54" s="67">
        <f t="shared" si="4"/>
        <v>0</v>
      </c>
      <c r="N54" s="68">
        <f t="shared" si="5"/>
        <v>-1</v>
      </c>
      <c r="O54" s="67">
        <f t="shared" si="6"/>
        <v>0</v>
      </c>
      <c r="P54" s="68">
        <f t="shared" si="7"/>
        <v>-1</v>
      </c>
      <c r="T54" s="34"/>
    </row>
    <row r="55" spans="2:20" x14ac:dyDescent="0.2">
      <c r="B55" s="52" t="s">
        <v>69</v>
      </c>
      <c r="C55" s="55"/>
      <c r="D55" s="6" t="s">
        <v>332</v>
      </c>
      <c r="E55" s="7"/>
      <c r="F55" s="7"/>
      <c r="G55" s="6" t="s">
        <v>272</v>
      </c>
      <c r="H55" s="53">
        <v>118</v>
      </c>
      <c r="I55" s="47">
        <v>119.63637180224839</v>
      </c>
      <c r="K55" s="69"/>
      <c r="L55" s="66"/>
      <c r="M55" s="67">
        <f t="shared" si="4"/>
        <v>0</v>
      </c>
      <c r="N55" s="68">
        <f t="shared" si="5"/>
        <v>-1</v>
      </c>
      <c r="O55" s="67">
        <f t="shared" si="6"/>
        <v>0</v>
      </c>
      <c r="P55" s="68">
        <f t="shared" si="7"/>
        <v>-1</v>
      </c>
      <c r="T55" s="34"/>
    </row>
    <row r="56" spans="2:20" x14ac:dyDescent="0.2">
      <c r="B56" s="52" t="s">
        <v>70</v>
      </c>
      <c r="C56" s="55"/>
      <c r="D56" s="6" t="s">
        <v>212</v>
      </c>
      <c r="E56" s="7"/>
      <c r="F56" s="7"/>
      <c r="G56" s="6" t="s">
        <v>231</v>
      </c>
      <c r="H56" s="53">
        <v>111</v>
      </c>
      <c r="I56" s="47">
        <v>117.9907738185651</v>
      </c>
      <c r="K56" s="69"/>
      <c r="L56" s="66"/>
      <c r="M56" s="67">
        <f t="shared" si="4"/>
        <v>0</v>
      </c>
      <c r="N56" s="68">
        <f t="shared" si="5"/>
        <v>-1</v>
      </c>
      <c r="O56" s="67">
        <f t="shared" si="6"/>
        <v>0</v>
      </c>
      <c r="P56" s="68">
        <f t="shared" si="7"/>
        <v>-1</v>
      </c>
      <c r="T56" s="34"/>
    </row>
    <row r="57" spans="2:20" x14ac:dyDescent="0.2">
      <c r="B57" s="52" t="s">
        <v>71</v>
      </c>
      <c r="C57" s="55"/>
      <c r="D57" s="6" t="s">
        <v>213</v>
      </c>
      <c r="E57" s="7"/>
      <c r="F57" s="7"/>
      <c r="G57" s="6" t="s">
        <v>231</v>
      </c>
      <c r="H57" s="53">
        <v>23</v>
      </c>
      <c r="I57" s="47">
        <v>25.27143217848645</v>
      </c>
      <c r="K57" s="69"/>
      <c r="L57" s="66"/>
      <c r="M57" s="67">
        <f t="shared" si="4"/>
        <v>0</v>
      </c>
      <c r="N57" s="68">
        <f t="shared" si="5"/>
        <v>-1</v>
      </c>
      <c r="O57" s="67">
        <f t="shared" si="6"/>
        <v>0</v>
      </c>
      <c r="P57" s="68">
        <f t="shared" si="7"/>
        <v>-1</v>
      </c>
      <c r="T57" s="34"/>
    </row>
    <row r="58" spans="2:20" x14ac:dyDescent="0.2">
      <c r="B58" s="52" t="s">
        <v>72</v>
      </c>
      <c r="C58" s="55"/>
      <c r="D58" s="6" t="s">
        <v>214</v>
      </c>
      <c r="E58" s="7"/>
      <c r="F58" s="7"/>
      <c r="G58" s="6" t="s">
        <v>276</v>
      </c>
      <c r="H58" s="53">
        <v>199</v>
      </c>
      <c r="I58" s="47">
        <v>204.05893995370602</v>
      </c>
      <c r="K58" s="69"/>
      <c r="L58" s="66"/>
      <c r="M58" s="67">
        <f t="shared" si="4"/>
        <v>0</v>
      </c>
      <c r="N58" s="68">
        <f t="shared" si="5"/>
        <v>-1</v>
      </c>
      <c r="O58" s="67">
        <f t="shared" si="6"/>
        <v>0</v>
      </c>
      <c r="P58" s="68">
        <f t="shared" si="7"/>
        <v>-1</v>
      </c>
      <c r="T58" s="34"/>
    </row>
    <row r="59" spans="2:20" x14ac:dyDescent="0.2">
      <c r="B59" s="52" t="s">
        <v>73</v>
      </c>
      <c r="C59" s="55"/>
      <c r="D59" s="6" t="s">
        <v>215</v>
      </c>
      <c r="E59" s="7"/>
      <c r="F59" s="7" t="s">
        <v>326</v>
      </c>
      <c r="G59" s="6" t="s">
        <v>312</v>
      </c>
      <c r="H59" s="53">
        <v>180</v>
      </c>
      <c r="I59" s="47">
        <v>185.0206260343561</v>
      </c>
      <c r="K59" s="69"/>
      <c r="L59" s="66"/>
      <c r="M59" s="67">
        <f t="shared" si="4"/>
        <v>0</v>
      </c>
      <c r="N59" s="68">
        <f t="shared" si="5"/>
        <v>-1</v>
      </c>
      <c r="O59" s="67">
        <f t="shared" si="6"/>
        <v>0</v>
      </c>
      <c r="P59" s="68">
        <f t="shared" si="7"/>
        <v>-1</v>
      </c>
      <c r="T59" s="34"/>
    </row>
    <row r="60" spans="2:20" x14ac:dyDescent="0.2">
      <c r="B60" s="52" t="s">
        <v>74</v>
      </c>
      <c r="C60" s="55"/>
      <c r="D60" s="6" t="s">
        <v>216</v>
      </c>
      <c r="E60" s="7"/>
      <c r="F60" s="7" t="s">
        <v>326</v>
      </c>
      <c r="G60" s="6" t="s">
        <v>312</v>
      </c>
      <c r="H60" s="53">
        <v>138</v>
      </c>
      <c r="I60" s="47">
        <v>145.65630739618103</v>
      </c>
      <c r="K60" s="69"/>
      <c r="L60" s="66"/>
      <c r="M60" s="67">
        <f t="shared" si="4"/>
        <v>0</v>
      </c>
      <c r="N60" s="68">
        <f t="shared" si="5"/>
        <v>-1</v>
      </c>
      <c r="O60" s="67">
        <f t="shared" si="6"/>
        <v>0</v>
      </c>
      <c r="P60" s="68">
        <f t="shared" si="7"/>
        <v>-1</v>
      </c>
      <c r="T60" s="34"/>
    </row>
    <row r="61" spans="2:20" x14ac:dyDescent="0.2">
      <c r="B61" s="52" t="s">
        <v>75</v>
      </c>
      <c r="C61" s="55"/>
      <c r="D61" s="6" t="s">
        <v>217</v>
      </c>
      <c r="E61" s="7"/>
      <c r="F61" s="7"/>
      <c r="G61" s="6" t="s">
        <v>312</v>
      </c>
      <c r="H61" s="53">
        <v>82</v>
      </c>
      <c r="I61" s="47">
        <v>86.133523234239405</v>
      </c>
      <c r="K61" s="69"/>
      <c r="L61" s="66"/>
      <c r="M61" s="67">
        <f t="shared" si="4"/>
        <v>0</v>
      </c>
      <c r="N61" s="68">
        <f t="shared" si="5"/>
        <v>-1</v>
      </c>
      <c r="O61" s="67">
        <f t="shared" si="6"/>
        <v>0</v>
      </c>
      <c r="P61" s="68">
        <f t="shared" si="7"/>
        <v>-1</v>
      </c>
      <c r="T61" s="34"/>
    </row>
    <row r="62" spans="2:20" x14ac:dyDescent="0.2">
      <c r="B62" s="52" t="s">
        <v>76</v>
      </c>
      <c r="C62" s="55"/>
      <c r="D62" s="6" t="s">
        <v>218</v>
      </c>
      <c r="E62" s="7"/>
      <c r="F62" s="7"/>
      <c r="G62" s="6" t="s">
        <v>312</v>
      </c>
      <c r="H62" s="53">
        <v>156</v>
      </c>
      <c r="I62" s="47">
        <v>155.22039781497301</v>
      </c>
      <c r="K62" s="69"/>
      <c r="L62" s="66"/>
      <c r="M62" s="67">
        <f t="shared" si="4"/>
        <v>0</v>
      </c>
      <c r="N62" s="68">
        <f t="shared" si="5"/>
        <v>-1</v>
      </c>
      <c r="O62" s="67">
        <f t="shared" si="6"/>
        <v>0</v>
      </c>
      <c r="P62" s="68">
        <f t="shared" si="7"/>
        <v>-1</v>
      </c>
      <c r="T62" s="34"/>
    </row>
    <row r="63" spans="2:20" x14ac:dyDescent="0.2">
      <c r="B63" s="52" t="s">
        <v>77</v>
      </c>
      <c r="C63" s="55"/>
      <c r="D63" s="6" t="s">
        <v>219</v>
      </c>
      <c r="E63" s="7"/>
      <c r="F63" s="7"/>
      <c r="G63" s="6" t="s">
        <v>272</v>
      </c>
      <c r="H63" s="53">
        <v>281</v>
      </c>
      <c r="I63" s="47">
        <v>288.11033519187197</v>
      </c>
      <c r="K63" s="69"/>
      <c r="L63" s="66"/>
      <c r="M63" s="67">
        <f t="shared" si="4"/>
        <v>0</v>
      </c>
      <c r="N63" s="68">
        <f t="shared" si="5"/>
        <v>-1</v>
      </c>
      <c r="O63" s="67">
        <f t="shared" si="6"/>
        <v>0</v>
      </c>
      <c r="P63" s="68">
        <f t="shared" si="7"/>
        <v>-1</v>
      </c>
      <c r="T63" s="34"/>
    </row>
    <row r="64" spans="2:20" x14ac:dyDescent="0.2">
      <c r="B64" s="52" t="s">
        <v>78</v>
      </c>
      <c r="C64" s="55"/>
      <c r="D64" s="6" t="s">
        <v>220</v>
      </c>
      <c r="E64" s="7"/>
      <c r="F64" s="7"/>
      <c r="G64" s="6" t="s">
        <v>272</v>
      </c>
      <c r="H64" s="53">
        <v>146</v>
      </c>
      <c r="I64" s="47">
        <v>147.26733622508064</v>
      </c>
      <c r="K64" s="69"/>
      <c r="L64" s="66"/>
      <c r="M64" s="67">
        <f t="shared" si="4"/>
        <v>0</v>
      </c>
      <c r="N64" s="68">
        <f t="shared" si="5"/>
        <v>-1</v>
      </c>
      <c r="O64" s="67">
        <f t="shared" si="6"/>
        <v>0</v>
      </c>
      <c r="P64" s="68">
        <f t="shared" si="7"/>
        <v>-1</v>
      </c>
      <c r="T64" s="34"/>
    </row>
    <row r="65" spans="2:20" x14ac:dyDescent="0.2">
      <c r="B65" s="52" t="s">
        <v>79</v>
      </c>
      <c r="C65" s="55"/>
      <c r="D65" s="6" t="s">
        <v>221</v>
      </c>
      <c r="E65" s="7"/>
      <c r="F65" s="7"/>
      <c r="G65" s="6" t="s">
        <v>272</v>
      </c>
      <c r="H65" s="53">
        <v>68</v>
      </c>
      <c r="I65" s="47">
        <v>69.15223167983217</v>
      </c>
      <c r="K65" s="69"/>
      <c r="L65" s="66"/>
      <c r="M65" s="67">
        <f t="shared" si="4"/>
        <v>0</v>
      </c>
      <c r="N65" s="68">
        <f t="shared" si="5"/>
        <v>-1</v>
      </c>
      <c r="O65" s="67">
        <f t="shared" si="6"/>
        <v>0</v>
      </c>
      <c r="P65" s="68">
        <f t="shared" si="7"/>
        <v>-1</v>
      </c>
      <c r="T65" s="34"/>
    </row>
    <row r="66" spans="2:20" x14ac:dyDescent="0.2">
      <c r="B66" s="52" t="s">
        <v>80</v>
      </c>
      <c r="C66" s="55"/>
      <c r="D66" s="6" t="s">
        <v>222</v>
      </c>
      <c r="E66" s="7"/>
      <c r="F66" s="7"/>
      <c r="G66" s="6" t="s">
        <v>303</v>
      </c>
      <c r="H66" s="53">
        <v>597</v>
      </c>
      <c r="I66" s="47">
        <v>618.8279953660558</v>
      </c>
      <c r="K66" s="69"/>
      <c r="L66" s="66"/>
      <c r="M66" s="67">
        <f t="shared" si="4"/>
        <v>0</v>
      </c>
      <c r="N66" s="68">
        <f t="shared" si="5"/>
        <v>-1</v>
      </c>
      <c r="O66" s="67">
        <f t="shared" si="6"/>
        <v>0</v>
      </c>
      <c r="P66" s="68">
        <f t="shared" si="7"/>
        <v>-1</v>
      </c>
      <c r="T66" s="34"/>
    </row>
    <row r="67" spans="2:20" x14ac:dyDescent="0.2">
      <c r="B67" s="52" t="s">
        <v>81</v>
      </c>
      <c r="C67" s="55"/>
      <c r="D67" s="6" t="s">
        <v>223</v>
      </c>
      <c r="E67" s="7"/>
      <c r="F67" s="7"/>
      <c r="G67" s="6" t="s">
        <v>312</v>
      </c>
      <c r="H67" s="53">
        <v>230</v>
      </c>
      <c r="I67" s="47">
        <v>227.44467017277708</v>
      </c>
      <c r="K67" s="69"/>
      <c r="L67" s="66"/>
      <c r="M67" s="67">
        <f t="shared" si="4"/>
        <v>0</v>
      </c>
      <c r="N67" s="68">
        <f t="shared" si="5"/>
        <v>-1</v>
      </c>
      <c r="O67" s="67">
        <f t="shared" si="6"/>
        <v>0</v>
      </c>
      <c r="P67" s="68">
        <f t="shared" si="7"/>
        <v>-1</v>
      </c>
      <c r="T67" s="34"/>
    </row>
    <row r="68" spans="2:20" x14ac:dyDescent="0.2">
      <c r="B68" s="52" t="s">
        <v>82</v>
      </c>
      <c r="C68" s="55"/>
      <c r="D68" s="6" t="s">
        <v>224</v>
      </c>
      <c r="E68" s="7"/>
      <c r="F68" s="7"/>
      <c r="G68" s="6" t="s">
        <v>312</v>
      </c>
      <c r="H68" s="53">
        <v>95</v>
      </c>
      <c r="I68" s="47">
        <v>93.680367480377654</v>
      </c>
      <c r="K68" s="69"/>
      <c r="L68" s="66"/>
      <c r="M68" s="67">
        <f t="shared" si="4"/>
        <v>0</v>
      </c>
      <c r="N68" s="68">
        <f t="shared" si="5"/>
        <v>-1</v>
      </c>
      <c r="O68" s="67">
        <f t="shared" si="6"/>
        <v>0</v>
      </c>
      <c r="P68" s="68">
        <f t="shared" si="7"/>
        <v>-1</v>
      </c>
      <c r="T68" s="34"/>
    </row>
    <row r="69" spans="2:20" x14ac:dyDescent="0.2">
      <c r="B69" s="52" t="s">
        <v>83</v>
      </c>
      <c r="C69" s="55"/>
      <c r="D69" s="6" t="s">
        <v>225</v>
      </c>
      <c r="E69" s="7"/>
      <c r="F69" s="7"/>
      <c r="G69" s="6" t="s">
        <v>312</v>
      </c>
      <c r="H69" s="53">
        <v>686</v>
      </c>
      <c r="I69" s="47">
        <v>696.39670484570024</v>
      </c>
      <c r="K69" s="69"/>
      <c r="L69" s="66"/>
      <c r="M69" s="67">
        <f t="shared" si="4"/>
        <v>0</v>
      </c>
      <c r="N69" s="68">
        <f t="shared" si="5"/>
        <v>-1</v>
      </c>
      <c r="O69" s="67">
        <f t="shared" si="6"/>
        <v>0</v>
      </c>
      <c r="P69" s="68">
        <f t="shared" si="7"/>
        <v>-1</v>
      </c>
      <c r="T69" s="34"/>
    </row>
    <row r="70" spans="2:20" x14ac:dyDescent="0.2">
      <c r="B70" s="52" t="s">
        <v>84</v>
      </c>
      <c r="C70" s="55"/>
      <c r="D70" s="6" t="s">
        <v>226</v>
      </c>
      <c r="E70" s="7"/>
      <c r="F70" s="7"/>
      <c r="G70" s="6" t="s">
        <v>304</v>
      </c>
      <c r="H70" s="53">
        <v>315</v>
      </c>
      <c r="I70" s="47">
        <v>295.9681027483544</v>
      </c>
      <c r="K70" s="69"/>
      <c r="L70" s="66"/>
      <c r="M70" s="67">
        <f t="shared" si="4"/>
        <v>0</v>
      </c>
      <c r="N70" s="68">
        <f t="shared" si="5"/>
        <v>-1</v>
      </c>
      <c r="O70" s="67">
        <f t="shared" si="6"/>
        <v>0</v>
      </c>
      <c r="P70" s="68">
        <f t="shared" si="7"/>
        <v>-1</v>
      </c>
      <c r="T70" s="34"/>
    </row>
    <row r="71" spans="2:20" x14ac:dyDescent="0.2">
      <c r="B71" s="52" t="s">
        <v>85</v>
      </c>
      <c r="C71" s="55"/>
      <c r="D71" s="6" t="s">
        <v>227</v>
      </c>
      <c r="E71" s="7"/>
      <c r="F71" s="7"/>
      <c r="G71" s="6" t="s">
        <v>304</v>
      </c>
      <c r="H71" s="53">
        <v>113</v>
      </c>
      <c r="I71" s="47">
        <v>116.56385584859763</v>
      </c>
      <c r="K71" s="69"/>
      <c r="L71" s="66"/>
      <c r="M71" s="67">
        <f t="shared" si="4"/>
        <v>0</v>
      </c>
      <c r="N71" s="68">
        <f t="shared" si="5"/>
        <v>-1</v>
      </c>
      <c r="O71" s="67">
        <f t="shared" si="6"/>
        <v>0</v>
      </c>
      <c r="P71" s="68">
        <f t="shared" si="7"/>
        <v>-1</v>
      </c>
      <c r="T71" s="34"/>
    </row>
    <row r="72" spans="2:20" x14ac:dyDescent="0.2">
      <c r="B72" s="52" t="s">
        <v>86</v>
      </c>
      <c r="C72" s="55"/>
      <c r="D72" s="6" t="s">
        <v>228</v>
      </c>
      <c r="E72" s="7"/>
      <c r="F72" s="7"/>
      <c r="G72" s="6" t="s">
        <v>272</v>
      </c>
      <c r="H72" s="53">
        <v>139</v>
      </c>
      <c r="I72" s="47">
        <v>146.34040426388648</v>
      </c>
      <c r="K72" s="69"/>
      <c r="L72" s="66"/>
      <c r="M72" s="67">
        <f t="shared" si="4"/>
        <v>0</v>
      </c>
      <c r="N72" s="68">
        <f t="shared" si="5"/>
        <v>-1</v>
      </c>
      <c r="O72" s="67">
        <f t="shared" si="6"/>
        <v>0</v>
      </c>
      <c r="P72" s="68">
        <f t="shared" si="7"/>
        <v>-1</v>
      </c>
      <c r="T72" s="34"/>
    </row>
    <row r="73" spans="2:20" x14ac:dyDescent="0.2">
      <c r="B73" s="52" t="s">
        <v>87</v>
      </c>
      <c r="C73" s="55"/>
      <c r="D73" s="6" t="s">
        <v>229</v>
      </c>
      <c r="E73" s="7"/>
      <c r="F73" s="7"/>
      <c r="G73" s="6" t="s">
        <v>272</v>
      </c>
      <c r="H73" s="53">
        <v>278</v>
      </c>
      <c r="I73" s="47">
        <v>263.20144241806565</v>
      </c>
      <c r="K73" s="69"/>
      <c r="L73" s="66"/>
      <c r="M73" s="67">
        <f t="shared" si="4"/>
        <v>0</v>
      </c>
      <c r="N73" s="68">
        <f t="shared" si="5"/>
        <v>-1</v>
      </c>
      <c r="O73" s="67">
        <f t="shared" si="6"/>
        <v>0</v>
      </c>
      <c r="P73" s="68">
        <f t="shared" si="7"/>
        <v>-1</v>
      </c>
      <c r="T73" s="34"/>
    </row>
    <row r="74" spans="2:20" x14ac:dyDescent="0.2">
      <c r="B74" s="52" t="s">
        <v>88</v>
      </c>
      <c r="C74" s="55"/>
      <c r="D74" s="6" t="s">
        <v>230</v>
      </c>
      <c r="E74" s="7" t="s">
        <v>231</v>
      </c>
      <c r="F74" s="7"/>
      <c r="G74" s="6" t="s">
        <v>231</v>
      </c>
      <c r="H74" s="53">
        <v>2586</v>
      </c>
      <c r="I74" s="47">
        <v>3042.6084740783817</v>
      </c>
      <c r="K74" s="69"/>
      <c r="L74" s="66"/>
      <c r="M74" s="67">
        <f t="shared" si="4"/>
        <v>0</v>
      </c>
      <c r="N74" s="68">
        <f t="shared" si="5"/>
        <v>-1</v>
      </c>
      <c r="O74" s="67">
        <f t="shared" si="6"/>
        <v>0</v>
      </c>
      <c r="P74" s="68">
        <f t="shared" si="7"/>
        <v>-1</v>
      </c>
      <c r="T74" s="34"/>
    </row>
    <row r="75" spans="2:20" x14ac:dyDescent="0.2">
      <c r="B75" s="52" t="s">
        <v>89</v>
      </c>
      <c r="C75" s="55"/>
      <c r="D75" s="6" t="s">
        <v>230</v>
      </c>
      <c r="E75" s="7" t="s">
        <v>232</v>
      </c>
      <c r="F75" s="7"/>
      <c r="G75" s="7" t="s">
        <v>232</v>
      </c>
      <c r="H75" s="53">
        <v>1779</v>
      </c>
      <c r="I75" s="47">
        <v>1840.8311120868818</v>
      </c>
      <c r="K75" s="69"/>
      <c r="L75" s="66"/>
      <c r="M75" s="67">
        <f t="shared" si="4"/>
        <v>0</v>
      </c>
      <c r="N75" s="68">
        <f t="shared" si="5"/>
        <v>-1</v>
      </c>
      <c r="O75" s="67">
        <f t="shared" si="6"/>
        <v>0</v>
      </c>
      <c r="P75" s="68">
        <f t="shared" si="7"/>
        <v>-1</v>
      </c>
      <c r="T75" s="34"/>
    </row>
    <row r="76" spans="2:20" x14ac:dyDescent="0.2">
      <c r="B76" s="52" t="s">
        <v>90</v>
      </c>
      <c r="C76" s="55"/>
      <c r="D76" s="6" t="s">
        <v>233</v>
      </c>
      <c r="E76" s="7"/>
      <c r="F76" s="7"/>
      <c r="G76" s="7" t="s">
        <v>231</v>
      </c>
      <c r="H76" s="53">
        <v>381</v>
      </c>
      <c r="I76" s="47">
        <v>384.49252098828765</v>
      </c>
      <c r="K76" s="69"/>
      <c r="L76" s="66"/>
      <c r="M76" s="67">
        <f t="shared" si="4"/>
        <v>0</v>
      </c>
      <c r="N76" s="68">
        <f t="shared" si="5"/>
        <v>-1</v>
      </c>
      <c r="O76" s="67">
        <f t="shared" si="6"/>
        <v>0</v>
      </c>
      <c r="P76" s="68">
        <f t="shared" si="7"/>
        <v>-1</v>
      </c>
      <c r="T76" s="34"/>
    </row>
    <row r="77" spans="2:20" x14ac:dyDescent="0.2">
      <c r="B77" s="52" t="s">
        <v>91</v>
      </c>
      <c r="C77" s="55"/>
      <c r="D77" s="6" t="s">
        <v>234</v>
      </c>
      <c r="E77" s="7"/>
      <c r="F77" s="7"/>
      <c r="G77" s="7" t="s">
        <v>232</v>
      </c>
      <c r="H77" s="53">
        <v>686</v>
      </c>
      <c r="I77" s="47">
        <v>653.23860777532047</v>
      </c>
      <c r="K77" s="69"/>
      <c r="L77" s="66"/>
      <c r="M77" s="67">
        <f t="shared" si="4"/>
        <v>0</v>
      </c>
      <c r="N77" s="68">
        <f t="shared" si="5"/>
        <v>-1</v>
      </c>
      <c r="O77" s="67">
        <f t="shared" si="6"/>
        <v>0</v>
      </c>
      <c r="P77" s="68">
        <f t="shared" si="7"/>
        <v>-1</v>
      </c>
      <c r="T77" s="34"/>
    </row>
    <row r="78" spans="2:20" x14ac:dyDescent="0.2">
      <c r="B78" s="52" t="s">
        <v>92</v>
      </c>
      <c r="C78" s="55"/>
      <c r="D78" s="6" t="s">
        <v>234</v>
      </c>
      <c r="E78" s="7"/>
      <c r="F78" s="7"/>
      <c r="G78" s="7" t="s">
        <v>232</v>
      </c>
      <c r="H78" s="53">
        <v>679</v>
      </c>
      <c r="I78" s="47">
        <v>663.80031482822687</v>
      </c>
      <c r="K78" s="69"/>
      <c r="L78" s="66"/>
      <c r="M78" s="67">
        <f t="shared" si="4"/>
        <v>0</v>
      </c>
      <c r="N78" s="68">
        <f t="shared" si="5"/>
        <v>-1</v>
      </c>
      <c r="O78" s="67">
        <f t="shared" si="6"/>
        <v>0</v>
      </c>
      <c r="P78" s="68">
        <f t="shared" si="7"/>
        <v>-1</v>
      </c>
      <c r="T78" s="34"/>
    </row>
    <row r="79" spans="2:20" x14ac:dyDescent="0.2">
      <c r="B79" s="52" t="s">
        <v>93</v>
      </c>
      <c r="C79" s="55"/>
      <c r="D79" s="6" t="s">
        <v>235</v>
      </c>
      <c r="E79" s="7"/>
      <c r="F79" s="7"/>
      <c r="G79" s="7" t="s">
        <v>304</v>
      </c>
      <c r="H79" s="53">
        <v>20</v>
      </c>
      <c r="I79" s="47">
        <v>19.711046160687022</v>
      </c>
      <c r="K79" s="69"/>
      <c r="L79" s="66"/>
      <c r="M79" s="67">
        <f t="shared" si="4"/>
        <v>0</v>
      </c>
      <c r="N79" s="68">
        <f t="shared" ref="N79:N91" si="8">IF(K79="",-1,(-($L$6-(M79/L79))/$L$6))</f>
        <v>-1</v>
      </c>
      <c r="O79" s="67">
        <f t="shared" si="6"/>
        <v>0</v>
      </c>
      <c r="P79" s="68">
        <f t="shared" ref="P79:P91" si="9">IF(K79="",-1,(-($M$6-(O79/L79))/$M$6))</f>
        <v>-1</v>
      </c>
      <c r="T79" s="34"/>
    </row>
    <row r="80" spans="2:20" x14ac:dyDescent="0.2">
      <c r="B80" s="52" t="s">
        <v>94</v>
      </c>
      <c r="C80" s="55"/>
      <c r="D80" s="6" t="s">
        <v>236</v>
      </c>
      <c r="E80" s="7"/>
      <c r="F80" s="7"/>
      <c r="G80" s="7" t="s">
        <v>304</v>
      </c>
      <c r="H80" s="53">
        <v>941</v>
      </c>
      <c r="I80" s="47">
        <v>966.98893747753004</v>
      </c>
      <c r="K80" s="69"/>
      <c r="L80" s="66"/>
      <c r="M80" s="67">
        <f t="shared" si="4"/>
        <v>0</v>
      </c>
      <c r="N80" s="68">
        <f t="shared" si="8"/>
        <v>-1</v>
      </c>
      <c r="O80" s="67">
        <f t="shared" si="6"/>
        <v>0</v>
      </c>
      <c r="P80" s="68">
        <f t="shared" si="9"/>
        <v>-1</v>
      </c>
      <c r="T80" s="34"/>
    </row>
    <row r="81" spans="2:20" x14ac:dyDescent="0.2">
      <c r="B81" s="52" t="s">
        <v>95</v>
      </c>
      <c r="C81" s="55"/>
      <c r="D81" s="6" t="s">
        <v>333</v>
      </c>
      <c r="E81" s="7"/>
      <c r="F81" s="7"/>
      <c r="G81" s="7" t="s">
        <v>312</v>
      </c>
      <c r="H81" s="53">
        <v>272</v>
      </c>
      <c r="I81" s="47">
        <v>287.53800448009588</v>
      </c>
      <c r="K81" s="69"/>
      <c r="L81" s="66"/>
      <c r="M81" s="67">
        <f t="shared" si="4"/>
        <v>0</v>
      </c>
      <c r="N81" s="68">
        <f t="shared" si="8"/>
        <v>-1</v>
      </c>
      <c r="O81" s="67">
        <f t="shared" si="6"/>
        <v>0</v>
      </c>
      <c r="P81" s="68">
        <f t="shared" si="9"/>
        <v>-1</v>
      </c>
      <c r="T81" s="34"/>
    </row>
    <row r="82" spans="2:20" x14ac:dyDescent="0.2">
      <c r="B82" s="52" t="s">
        <v>96</v>
      </c>
      <c r="C82" s="55"/>
      <c r="D82" s="6" t="s">
        <v>237</v>
      </c>
      <c r="E82" s="7"/>
      <c r="F82" s="7"/>
      <c r="G82" s="7" t="s">
        <v>304</v>
      </c>
      <c r="H82" s="53">
        <v>186</v>
      </c>
      <c r="I82" s="47">
        <v>190.20888858750621</v>
      </c>
      <c r="K82" s="69"/>
      <c r="L82" s="66"/>
      <c r="M82" s="67">
        <f t="shared" si="4"/>
        <v>0</v>
      </c>
      <c r="N82" s="68">
        <f t="shared" si="8"/>
        <v>-1</v>
      </c>
      <c r="O82" s="67">
        <f t="shared" si="6"/>
        <v>0</v>
      </c>
      <c r="P82" s="68">
        <f t="shared" si="9"/>
        <v>-1</v>
      </c>
      <c r="T82" s="34"/>
    </row>
    <row r="83" spans="2:20" x14ac:dyDescent="0.2">
      <c r="B83" s="52" t="s">
        <v>97</v>
      </c>
      <c r="C83" s="55"/>
      <c r="D83" s="6" t="s">
        <v>334</v>
      </c>
      <c r="E83" s="7"/>
      <c r="F83" s="7"/>
      <c r="G83" s="7" t="s">
        <v>334</v>
      </c>
      <c r="H83" s="8">
        <v>1956</v>
      </c>
      <c r="I83" s="47">
        <v>2417.4140433585017</v>
      </c>
      <c r="K83" s="69"/>
      <c r="L83" s="66"/>
      <c r="M83" s="67">
        <f t="shared" si="4"/>
        <v>0</v>
      </c>
      <c r="N83" s="68">
        <f t="shared" si="8"/>
        <v>-1</v>
      </c>
      <c r="O83" s="67">
        <f t="shared" si="6"/>
        <v>0</v>
      </c>
      <c r="P83" s="68">
        <f t="shared" si="9"/>
        <v>-1</v>
      </c>
      <c r="T83" s="34"/>
    </row>
    <row r="84" spans="2:20" x14ac:dyDescent="0.2">
      <c r="B84" s="52" t="s">
        <v>98</v>
      </c>
      <c r="C84" s="55"/>
      <c r="D84" s="6" t="s">
        <v>238</v>
      </c>
      <c r="E84" s="7" t="s">
        <v>346</v>
      </c>
      <c r="F84" s="7"/>
      <c r="G84" s="7" t="s">
        <v>334</v>
      </c>
      <c r="H84" s="8">
        <v>423</v>
      </c>
      <c r="I84" s="47">
        <v>590.51369744458452</v>
      </c>
      <c r="K84" s="70"/>
      <c r="L84" s="71"/>
      <c r="M84" s="67">
        <f t="shared" si="4"/>
        <v>0</v>
      </c>
      <c r="N84" s="68">
        <f t="shared" si="8"/>
        <v>-1</v>
      </c>
      <c r="O84" s="67">
        <f t="shared" si="6"/>
        <v>0</v>
      </c>
      <c r="P84" s="68">
        <f t="shared" si="9"/>
        <v>-1</v>
      </c>
      <c r="T84" s="34"/>
    </row>
    <row r="85" spans="2:20" x14ac:dyDescent="0.2">
      <c r="B85" s="52" t="s">
        <v>99</v>
      </c>
      <c r="C85" s="55"/>
      <c r="D85" s="55" t="s">
        <v>238</v>
      </c>
      <c r="E85" s="55" t="s">
        <v>348</v>
      </c>
      <c r="F85" s="55"/>
      <c r="G85" s="7" t="s">
        <v>334</v>
      </c>
      <c r="H85" s="56">
        <v>133</v>
      </c>
      <c r="I85" s="75">
        <v>134.50096620579856</v>
      </c>
      <c r="K85" s="70"/>
      <c r="L85" s="71"/>
      <c r="M85" s="67">
        <f t="shared" si="4"/>
        <v>0</v>
      </c>
      <c r="N85" s="68">
        <f t="shared" si="8"/>
        <v>-1</v>
      </c>
      <c r="O85" s="67">
        <f t="shared" si="6"/>
        <v>0</v>
      </c>
      <c r="P85" s="68">
        <f t="shared" si="9"/>
        <v>-1</v>
      </c>
    </row>
    <row r="86" spans="2:20" x14ac:dyDescent="0.2">
      <c r="B86" s="52" t="s">
        <v>100</v>
      </c>
      <c r="C86" s="55"/>
      <c r="D86" s="55" t="s">
        <v>238</v>
      </c>
      <c r="E86" s="55" t="s">
        <v>347</v>
      </c>
      <c r="F86" s="55"/>
      <c r="G86" s="7" t="s">
        <v>334</v>
      </c>
      <c r="H86" s="56">
        <v>369</v>
      </c>
      <c r="I86" s="75">
        <v>366.40386828286847</v>
      </c>
      <c r="K86" s="70"/>
      <c r="L86" s="71"/>
      <c r="M86" s="67">
        <f t="shared" si="4"/>
        <v>0</v>
      </c>
      <c r="N86" s="68">
        <f t="shared" si="8"/>
        <v>-1</v>
      </c>
      <c r="O86" s="67">
        <f t="shared" si="6"/>
        <v>0</v>
      </c>
      <c r="P86" s="68">
        <f t="shared" si="9"/>
        <v>-1</v>
      </c>
    </row>
    <row r="87" spans="2:20" x14ac:dyDescent="0.2">
      <c r="B87" s="52" t="s">
        <v>101</v>
      </c>
      <c r="C87" s="55"/>
      <c r="D87" s="55" t="s">
        <v>239</v>
      </c>
      <c r="E87" s="55"/>
      <c r="F87" s="55"/>
      <c r="G87" s="55" t="s">
        <v>304</v>
      </c>
      <c r="H87" s="56">
        <v>212</v>
      </c>
      <c r="I87" s="75">
        <v>220.01953088189981</v>
      </c>
      <c r="K87" s="70"/>
      <c r="L87" s="71"/>
      <c r="M87" s="67">
        <f t="shared" si="4"/>
        <v>0</v>
      </c>
      <c r="N87" s="68">
        <f t="shared" si="8"/>
        <v>-1</v>
      </c>
      <c r="O87" s="67">
        <f t="shared" si="6"/>
        <v>0</v>
      </c>
      <c r="P87" s="68">
        <f t="shared" si="9"/>
        <v>-1</v>
      </c>
    </row>
    <row r="88" spans="2:20" x14ac:dyDescent="0.2">
      <c r="B88" s="52" t="s">
        <v>102</v>
      </c>
      <c r="C88" s="55"/>
      <c r="D88" s="55" t="s">
        <v>240</v>
      </c>
      <c r="E88" s="55"/>
      <c r="F88" s="55"/>
      <c r="G88" s="55" t="s">
        <v>315</v>
      </c>
      <c r="H88" s="56">
        <v>706</v>
      </c>
      <c r="I88" s="75">
        <v>698.92092463103154</v>
      </c>
      <c r="K88" s="70"/>
      <c r="L88" s="71"/>
      <c r="M88" s="67">
        <f t="shared" si="4"/>
        <v>0</v>
      </c>
      <c r="N88" s="68">
        <f t="shared" si="8"/>
        <v>-1</v>
      </c>
      <c r="O88" s="67">
        <f t="shared" si="6"/>
        <v>0</v>
      </c>
      <c r="P88" s="68">
        <f t="shared" si="9"/>
        <v>-1</v>
      </c>
    </row>
    <row r="89" spans="2:20" x14ac:dyDescent="0.2">
      <c r="B89" s="52" t="s">
        <v>103</v>
      </c>
      <c r="C89" s="55"/>
      <c r="D89" s="55" t="s">
        <v>241</v>
      </c>
      <c r="E89" s="55"/>
      <c r="F89" s="55"/>
      <c r="G89" s="55" t="s">
        <v>276</v>
      </c>
      <c r="H89" s="56">
        <v>66</v>
      </c>
      <c r="I89" s="75">
        <v>68.126324016113472</v>
      </c>
      <c r="K89" s="70"/>
      <c r="L89" s="71"/>
      <c r="M89" s="67">
        <f t="shared" si="4"/>
        <v>0</v>
      </c>
      <c r="N89" s="68">
        <f t="shared" si="8"/>
        <v>-1</v>
      </c>
      <c r="O89" s="67">
        <f t="shared" si="6"/>
        <v>0</v>
      </c>
      <c r="P89" s="68">
        <f t="shared" si="9"/>
        <v>-1</v>
      </c>
    </row>
    <row r="90" spans="2:20" x14ac:dyDescent="0.2">
      <c r="B90" s="52" t="s">
        <v>104</v>
      </c>
      <c r="C90" s="55"/>
      <c r="D90" s="55" t="s">
        <v>242</v>
      </c>
      <c r="E90" s="55"/>
      <c r="F90" s="55"/>
      <c r="G90" s="55" t="s">
        <v>334</v>
      </c>
      <c r="H90" s="56">
        <v>390</v>
      </c>
      <c r="I90" s="75">
        <v>815.98685266633015</v>
      </c>
      <c r="K90" s="70"/>
      <c r="L90" s="71"/>
      <c r="M90" s="67">
        <f t="shared" si="4"/>
        <v>0</v>
      </c>
      <c r="N90" s="68">
        <f t="shared" si="8"/>
        <v>-1</v>
      </c>
      <c r="O90" s="67">
        <f t="shared" si="6"/>
        <v>0</v>
      </c>
      <c r="P90" s="68">
        <f t="shared" si="9"/>
        <v>-1</v>
      </c>
    </row>
    <row r="91" spans="2:20" x14ac:dyDescent="0.2">
      <c r="B91" s="52" t="s">
        <v>105</v>
      </c>
      <c r="C91" s="55"/>
      <c r="D91" s="55" t="s">
        <v>335</v>
      </c>
      <c r="E91" s="55"/>
      <c r="F91" s="55"/>
      <c r="G91" s="57" t="s">
        <v>243</v>
      </c>
      <c r="H91" s="56">
        <v>115</v>
      </c>
      <c r="I91" s="75">
        <v>110.91017644145784</v>
      </c>
      <c r="K91" s="70"/>
      <c r="L91" s="71"/>
      <c r="M91" s="67">
        <f t="shared" si="4"/>
        <v>0</v>
      </c>
      <c r="N91" s="68">
        <f t="shared" si="8"/>
        <v>-1</v>
      </c>
      <c r="O91" s="67">
        <f t="shared" si="6"/>
        <v>0</v>
      </c>
      <c r="P91" s="68">
        <f t="shared" si="9"/>
        <v>-1</v>
      </c>
    </row>
    <row r="92" spans="2:20" x14ac:dyDescent="0.2">
      <c r="B92" s="52" t="s">
        <v>106</v>
      </c>
      <c r="C92" s="55"/>
      <c r="D92" s="55" t="s">
        <v>243</v>
      </c>
      <c r="E92" s="55"/>
      <c r="F92" s="55"/>
      <c r="G92" s="55" t="s">
        <v>243</v>
      </c>
      <c r="H92" s="56">
        <v>173</v>
      </c>
      <c r="I92" s="75">
        <v>310.97832830816964</v>
      </c>
    </row>
    <row r="93" spans="2:20" x14ac:dyDescent="0.2">
      <c r="B93" s="52" t="s">
        <v>107</v>
      </c>
      <c r="C93" s="55"/>
      <c r="D93" s="55" t="s">
        <v>243</v>
      </c>
      <c r="E93" s="55"/>
      <c r="F93" s="55"/>
      <c r="G93" s="55" t="s">
        <v>243</v>
      </c>
      <c r="H93" s="56">
        <v>2019</v>
      </c>
      <c r="I93" s="75">
        <v>2070.5136095487442</v>
      </c>
    </row>
    <row r="94" spans="2:20" x14ac:dyDescent="0.2">
      <c r="B94" s="52" t="s">
        <v>108</v>
      </c>
      <c r="C94" s="55"/>
      <c r="D94" s="55" t="s">
        <v>244</v>
      </c>
      <c r="E94" s="55"/>
      <c r="F94" s="55"/>
      <c r="G94" s="55" t="s">
        <v>315</v>
      </c>
      <c r="H94" s="56">
        <v>14</v>
      </c>
      <c r="I94" s="75">
        <v>13.826846837784412</v>
      </c>
    </row>
    <row r="95" spans="2:20" x14ac:dyDescent="0.2">
      <c r="B95" s="52" t="s">
        <v>109</v>
      </c>
      <c r="C95" s="55"/>
      <c r="D95" s="55" t="s">
        <v>336</v>
      </c>
      <c r="E95" s="55"/>
      <c r="F95" s="55"/>
      <c r="G95" s="55" t="s">
        <v>315</v>
      </c>
      <c r="H95" s="56">
        <v>10</v>
      </c>
      <c r="I95" s="75">
        <v>10.377475657657897</v>
      </c>
    </row>
    <row r="96" spans="2:20" x14ac:dyDescent="0.2">
      <c r="B96" s="52" t="s">
        <v>110</v>
      </c>
      <c r="C96" s="55"/>
      <c r="D96" s="55" t="s">
        <v>245</v>
      </c>
      <c r="E96" s="55"/>
      <c r="F96" s="55"/>
      <c r="G96" s="55" t="s">
        <v>315</v>
      </c>
      <c r="H96" s="56">
        <v>225</v>
      </c>
      <c r="I96" s="75">
        <v>235.23872653486811</v>
      </c>
    </row>
    <row r="97" spans="2:9" x14ac:dyDescent="0.2">
      <c r="B97" s="52" t="s">
        <v>111</v>
      </c>
      <c r="C97" s="55"/>
      <c r="D97" s="55" t="s">
        <v>246</v>
      </c>
      <c r="E97" s="55"/>
      <c r="F97" s="55"/>
      <c r="G97" s="55" t="s">
        <v>315</v>
      </c>
      <c r="H97" s="56">
        <v>20</v>
      </c>
      <c r="I97" s="75">
        <v>20.766315941684052</v>
      </c>
    </row>
    <row r="98" spans="2:9" x14ac:dyDescent="0.2">
      <c r="B98" s="52" t="s">
        <v>112</v>
      </c>
      <c r="C98" s="55"/>
      <c r="D98" s="55" t="s">
        <v>247</v>
      </c>
      <c r="E98" s="55"/>
      <c r="F98" s="55"/>
      <c r="G98" s="55" t="s">
        <v>276</v>
      </c>
      <c r="H98" s="56">
        <v>467</v>
      </c>
      <c r="I98" s="75">
        <v>476.53960566270808</v>
      </c>
    </row>
    <row r="99" spans="2:9" x14ac:dyDescent="0.2">
      <c r="B99" s="52" t="s">
        <v>113</v>
      </c>
      <c r="C99" s="55"/>
      <c r="D99" s="55" t="s">
        <v>337</v>
      </c>
      <c r="E99" s="55"/>
      <c r="F99" s="55"/>
      <c r="G99" s="55" t="s">
        <v>243</v>
      </c>
      <c r="H99" s="56">
        <v>608</v>
      </c>
      <c r="I99" s="75">
        <v>1503.5531230024385</v>
      </c>
    </row>
    <row r="100" spans="2:9" x14ac:dyDescent="0.2">
      <c r="B100" s="52" t="s">
        <v>114</v>
      </c>
      <c r="C100" s="55"/>
      <c r="D100" s="55" t="s">
        <v>313</v>
      </c>
      <c r="E100" s="55"/>
      <c r="F100" s="55"/>
      <c r="G100" s="55" t="s">
        <v>316</v>
      </c>
      <c r="H100" s="56">
        <v>1112</v>
      </c>
      <c r="I100" s="75">
        <v>1151.8420243168275</v>
      </c>
    </row>
    <row r="101" spans="2:9" x14ac:dyDescent="0.2">
      <c r="B101" s="52" t="s">
        <v>115</v>
      </c>
      <c r="C101" s="55"/>
      <c r="D101" s="55" t="s">
        <v>313</v>
      </c>
      <c r="E101" s="55"/>
      <c r="F101" s="55"/>
      <c r="G101" s="55" t="s">
        <v>316</v>
      </c>
      <c r="H101" s="56">
        <v>981</v>
      </c>
      <c r="I101" s="75">
        <v>1064.5471302016381</v>
      </c>
    </row>
    <row r="102" spans="2:9" x14ac:dyDescent="0.2">
      <c r="B102" s="52" t="s">
        <v>116</v>
      </c>
      <c r="C102" s="55"/>
      <c r="D102" s="55" t="s">
        <v>338</v>
      </c>
      <c r="E102" s="55"/>
      <c r="F102" s="55"/>
      <c r="G102" s="55" t="s">
        <v>315</v>
      </c>
      <c r="H102" s="56">
        <v>61</v>
      </c>
      <c r="I102" s="75">
        <v>61.910727972208143</v>
      </c>
    </row>
    <row r="103" spans="2:9" x14ac:dyDescent="0.2">
      <c r="B103" s="52" t="s">
        <v>117</v>
      </c>
      <c r="C103" s="55"/>
      <c r="D103" s="55" t="s">
        <v>248</v>
      </c>
      <c r="E103" s="55"/>
      <c r="F103" s="55"/>
      <c r="G103" s="55" t="s">
        <v>315</v>
      </c>
      <c r="H103" s="56">
        <v>1027</v>
      </c>
      <c r="I103" s="75">
        <v>1011.2918306331541</v>
      </c>
    </row>
    <row r="104" spans="2:9" x14ac:dyDescent="0.2">
      <c r="B104" s="52" t="s">
        <v>118</v>
      </c>
      <c r="C104" s="55"/>
      <c r="D104" s="55" t="s">
        <v>249</v>
      </c>
      <c r="E104" s="55"/>
      <c r="F104" s="55"/>
      <c r="G104" s="55" t="s">
        <v>315</v>
      </c>
      <c r="H104" s="56">
        <v>144</v>
      </c>
      <c r="I104" s="75">
        <v>140.97076196956098</v>
      </c>
    </row>
    <row r="105" spans="2:9" x14ac:dyDescent="0.2">
      <c r="B105" s="52" t="s">
        <v>119</v>
      </c>
      <c r="C105" s="55"/>
      <c r="D105" s="55" t="s">
        <v>250</v>
      </c>
      <c r="E105" s="55"/>
      <c r="F105" s="55"/>
      <c r="G105" s="55" t="s">
        <v>315</v>
      </c>
      <c r="H105" s="56">
        <v>485</v>
      </c>
      <c r="I105" s="75">
        <v>496.21750849564791</v>
      </c>
    </row>
    <row r="106" spans="2:9" x14ac:dyDescent="0.2">
      <c r="B106" s="52" t="s">
        <v>120</v>
      </c>
      <c r="C106" s="55"/>
      <c r="D106" s="55" t="s">
        <v>251</v>
      </c>
      <c r="E106" s="55"/>
      <c r="F106" s="55"/>
      <c r="G106" s="55" t="s">
        <v>304</v>
      </c>
      <c r="H106" s="56">
        <v>209</v>
      </c>
      <c r="I106" s="75">
        <v>213.71206727569074</v>
      </c>
    </row>
    <row r="107" spans="2:9" x14ac:dyDescent="0.2">
      <c r="B107" s="52" t="s">
        <v>121</v>
      </c>
      <c r="C107" s="55"/>
      <c r="D107" s="55" t="s">
        <v>339</v>
      </c>
      <c r="E107" s="55"/>
      <c r="F107" s="55"/>
      <c r="G107" s="55" t="s">
        <v>304</v>
      </c>
      <c r="H107" s="56">
        <v>278</v>
      </c>
      <c r="I107" s="75">
        <v>282.51585529496776</v>
      </c>
    </row>
    <row r="108" spans="2:9" x14ac:dyDescent="0.2">
      <c r="B108" s="52" t="s">
        <v>122</v>
      </c>
      <c r="C108" s="55"/>
      <c r="D108" s="55" t="s">
        <v>252</v>
      </c>
      <c r="E108" s="55"/>
      <c r="F108" s="55"/>
      <c r="G108" s="55" t="s">
        <v>304</v>
      </c>
      <c r="H108" s="56">
        <v>200</v>
      </c>
      <c r="I108" s="75">
        <v>215.63233838988967</v>
      </c>
    </row>
    <row r="109" spans="2:9" x14ac:dyDescent="0.2">
      <c r="B109" s="52" t="s">
        <v>123</v>
      </c>
      <c r="C109" s="55"/>
      <c r="D109" s="55" t="s">
        <v>253</v>
      </c>
      <c r="E109" s="55" t="s">
        <v>254</v>
      </c>
      <c r="F109" s="55"/>
      <c r="G109" s="55" t="s">
        <v>305</v>
      </c>
      <c r="H109" s="56">
        <v>1889</v>
      </c>
      <c r="I109" s="75">
        <v>2313.5211840204915</v>
      </c>
    </row>
    <row r="110" spans="2:9" x14ac:dyDescent="0.2">
      <c r="B110" s="52" t="s">
        <v>124</v>
      </c>
      <c r="C110" s="55"/>
      <c r="D110" s="55" t="s">
        <v>253</v>
      </c>
      <c r="E110" s="55" t="s">
        <v>255</v>
      </c>
      <c r="F110" s="55"/>
      <c r="G110" s="55" t="s">
        <v>306</v>
      </c>
      <c r="H110" s="56">
        <v>1983</v>
      </c>
      <c r="I110" s="75">
        <v>1986.04961930029</v>
      </c>
    </row>
    <row r="111" spans="2:9" x14ac:dyDescent="0.2">
      <c r="B111" s="52" t="s">
        <v>125</v>
      </c>
      <c r="C111" s="55"/>
      <c r="D111" s="55" t="s">
        <v>253</v>
      </c>
      <c r="E111" s="55" t="s">
        <v>256</v>
      </c>
      <c r="F111" s="55"/>
      <c r="G111" s="55" t="s">
        <v>306</v>
      </c>
      <c r="H111" s="56">
        <v>867</v>
      </c>
      <c r="I111" s="75">
        <v>880.07044057034545</v>
      </c>
    </row>
    <row r="112" spans="2:9" x14ac:dyDescent="0.2">
      <c r="B112" s="52" t="s">
        <v>126</v>
      </c>
      <c r="C112" s="55"/>
      <c r="D112" s="55" t="s">
        <v>253</v>
      </c>
      <c r="E112" s="55" t="s">
        <v>257</v>
      </c>
      <c r="F112" s="55"/>
      <c r="G112" s="55" t="s">
        <v>305</v>
      </c>
      <c r="H112" s="56">
        <v>1269</v>
      </c>
      <c r="I112" s="75">
        <v>2036.6094670249856</v>
      </c>
    </row>
    <row r="113" spans="2:9" x14ac:dyDescent="0.2">
      <c r="B113" s="52" t="s">
        <v>127</v>
      </c>
      <c r="C113" s="55"/>
      <c r="D113" s="55" t="s">
        <v>258</v>
      </c>
      <c r="E113" s="55"/>
      <c r="F113" s="55"/>
      <c r="G113" s="55" t="s">
        <v>316</v>
      </c>
      <c r="H113" s="56">
        <v>1217</v>
      </c>
      <c r="I113" s="75">
        <v>1221.8344068967392</v>
      </c>
    </row>
    <row r="114" spans="2:9" x14ac:dyDescent="0.2">
      <c r="B114" s="52" t="s">
        <v>128</v>
      </c>
      <c r="C114" s="55"/>
      <c r="D114" s="55" t="s">
        <v>259</v>
      </c>
      <c r="E114" s="55"/>
      <c r="F114" s="55"/>
      <c r="G114" s="55" t="s">
        <v>316</v>
      </c>
      <c r="H114" s="56">
        <v>193</v>
      </c>
      <c r="I114" s="75">
        <v>205.17388452061743</v>
      </c>
    </row>
    <row r="115" spans="2:9" x14ac:dyDescent="0.2">
      <c r="B115" s="52" t="s">
        <v>129</v>
      </c>
      <c r="C115" s="55"/>
      <c r="D115" s="55" t="s">
        <v>340</v>
      </c>
      <c r="E115" s="55"/>
      <c r="F115" s="55"/>
      <c r="G115" s="55" t="s">
        <v>304</v>
      </c>
      <c r="H115" s="56">
        <v>284</v>
      </c>
      <c r="I115" s="75">
        <v>287.35614946324159</v>
      </c>
    </row>
    <row r="116" spans="2:9" x14ac:dyDescent="0.2">
      <c r="B116" s="52" t="s">
        <v>130</v>
      </c>
      <c r="C116" s="55"/>
      <c r="D116" s="55" t="s">
        <v>260</v>
      </c>
      <c r="E116" s="55"/>
      <c r="F116" s="55"/>
      <c r="G116" s="55" t="s">
        <v>315</v>
      </c>
      <c r="H116" s="56">
        <v>6</v>
      </c>
      <c r="I116" s="75">
        <v>5.5248663116580961</v>
      </c>
    </row>
    <row r="117" spans="2:9" x14ac:dyDescent="0.2">
      <c r="B117" s="52" t="s">
        <v>131</v>
      </c>
      <c r="C117" s="55"/>
      <c r="D117" s="55" t="s">
        <v>261</v>
      </c>
      <c r="E117" s="55"/>
      <c r="F117" s="55"/>
      <c r="G117" s="55" t="s">
        <v>315</v>
      </c>
      <c r="H117" s="56">
        <v>10</v>
      </c>
      <c r="I117" s="75">
        <v>10.377475657657897</v>
      </c>
    </row>
    <row r="118" spans="2:9" x14ac:dyDescent="0.2">
      <c r="B118" s="52" t="s">
        <v>132</v>
      </c>
      <c r="C118" s="55"/>
      <c r="D118" s="55" t="s">
        <v>262</v>
      </c>
      <c r="E118" s="55"/>
      <c r="F118" s="55"/>
      <c r="G118" s="55" t="s">
        <v>315</v>
      </c>
      <c r="H118" s="56">
        <v>92</v>
      </c>
      <c r="I118" s="75">
        <v>88.781824353225986</v>
      </c>
    </row>
    <row r="119" spans="2:9" x14ac:dyDescent="0.2">
      <c r="B119" s="52" t="s">
        <v>133</v>
      </c>
      <c r="C119" s="55"/>
      <c r="D119" s="55" t="s">
        <v>263</v>
      </c>
      <c r="E119" s="55"/>
      <c r="F119" s="55"/>
      <c r="G119" s="55" t="s">
        <v>272</v>
      </c>
      <c r="H119" s="56">
        <v>465</v>
      </c>
      <c r="I119" s="75">
        <v>462.51385686851688</v>
      </c>
    </row>
    <row r="120" spans="2:9" x14ac:dyDescent="0.2">
      <c r="B120" s="52" t="s">
        <v>134</v>
      </c>
      <c r="C120" s="55"/>
      <c r="D120" s="55" t="s">
        <v>264</v>
      </c>
      <c r="E120" s="55"/>
      <c r="F120" s="55"/>
      <c r="G120" s="55" t="s">
        <v>292</v>
      </c>
      <c r="H120" s="56">
        <v>550</v>
      </c>
      <c r="I120" s="75">
        <v>574.27493889905179</v>
      </c>
    </row>
    <row r="121" spans="2:9" x14ac:dyDescent="0.2">
      <c r="B121" s="52" t="s">
        <v>135</v>
      </c>
      <c r="C121" s="55"/>
      <c r="D121" s="55" t="s">
        <v>265</v>
      </c>
      <c r="E121" s="55"/>
      <c r="F121" s="55" t="s">
        <v>327</v>
      </c>
      <c r="G121" s="55" t="s">
        <v>275</v>
      </c>
      <c r="H121" s="56">
        <v>1062</v>
      </c>
      <c r="I121" s="75">
        <v>1087.6848355469231</v>
      </c>
    </row>
    <row r="122" spans="2:9" x14ac:dyDescent="0.2">
      <c r="B122" s="52" t="s">
        <v>136</v>
      </c>
      <c r="C122" s="55"/>
      <c r="D122" s="55" t="s">
        <v>266</v>
      </c>
      <c r="E122" s="55"/>
      <c r="F122" s="55"/>
      <c r="G122" s="55" t="s">
        <v>292</v>
      </c>
      <c r="H122" s="56">
        <v>31</v>
      </c>
      <c r="I122" s="75">
        <v>30.41328567480581</v>
      </c>
    </row>
    <row r="123" spans="2:9" x14ac:dyDescent="0.2">
      <c r="B123" s="52" t="s">
        <v>137</v>
      </c>
      <c r="C123" s="55"/>
      <c r="D123" s="55" t="s">
        <v>267</v>
      </c>
      <c r="E123" s="55"/>
      <c r="F123" s="55"/>
      <c r="G123" s="55" t="s">
        <v>310</v>
      </c>
      <c r="H123" s="56">
        <v>244</v>
      </c>
      <c r="I123" s="75">
        <v>245.15599237604167</v>
      </c>
    </row>
    <row r="124" spans="2:9" x14ac:dyDescent="0.2">
      <c r="B124" s="52" t="s">
        <v>138</v>
      </c>
      <c r="C124" s="55"/>
      <c r="D124" s="55" t="s">
        <v>314</v>
      </c>
      <c r="E124" s="55"/>
      <c r="F124" s="55"/>
      <c r="G124" s="55" t="s">
        <v>282</v>
      </c>
      <c r="H124" s="56">
        <v>142</v>
      </c>
      <c r="I124" s="75">
        <v>143.85205892405892</v>
      </c>
    </row>
    <row r="125" spans="2:9" x14ac:dyDescent="0.2">
      <c r="B125" s="52" t="s">
        <v>139</v>
      </c>
      <c r="C125" s="55"/>
      <c r="D125" s="55" t="s">
        <v>268</v>
      </c>
      <c r="E125" s="55"/>
      <c r="F125" s="55"/>
      <c r="G125" s="55" t="s">
        <v>282</v>
      </c>
      <c r="H125" s="56">
        <v>1075</v>
      </c>
      <c r="I125" s="75">
        <v>1090.2976169597682</v>
      </c>
    </row>
    <row r="126" spans="2:9" x14ac:dyDescent="0.2">
      <c r="B126" s="52" t="s">
        <v>140</v>
      </c>
      <c r="C126" s="55"/>
      <c r="D126" s="55" t="s">
        <v>269</v>
      </c>
      <c r="E126" s="55"/>
      <c r="F126" s="55"/>
      <c r="G126" s="55" t="s">
        <v>292</v>
      </c>
      <c r="H126" s="56">
        <v>103</v>
      </c>
      <c r="I126" s="75">
        <v>113.90419010324277</v>
      </c>
    </row>
    <row r="127" spans="2:9" x14ac:dyDescent="0.2">
      <c r="B127" s="52" t="s">
        <v>141</v>
      </c>
      <c r="C127" s="55"/>
      <c r="D127" s="55" t="s">
        <v>341</v>
      </c>
      <c r="E127" s="55"/>
      <c r="F127" s="55"/>
      <c r="G127" s="55" t="s">
        <v>286</v>
      </c>
      <c r="H127" s="56">
        <v>63</v>
      </c>
      <c r="I127" s="75">
        <v>62.217969613437802</v>
      </c>
    </row>
    <row r="128" spans="2:9" x14ac:dyDescent="0.2">
      <c r="B128" s="52" t="s">
        <v>142</v>
      </c>
      <c r="C128" s="55"/>
      <c r="D128" s="55" t="s">
        <v>342</v>
      </c>
      <c r="E128" s="55"/>
      <c r="F128" s="55"/>
      <c r="G128" s="55" t="s">
        <v>286</v>
      </c>
      <c r="H128" s="56">
        <v>432</v>
      </c>
      <c r="I128" s="75">
        <v>436.03145561602201</v>
      </c>
    </row>
    <row r="129" spans="2:9" x14ac:dyDescent="0.2">
      <c r="B129" s="52" t="s">
        <v>143</v>
      </c>
      <c r="C129" s="55"/>
      <c r="D129" s="55" t="s">
        <v>270</v>
      </c>
      <c r="E129" s="55"/>
      <c r="F129" s="55"/>
      <c r="G129" s="55" t="s">
        <v>276</v>
      </c>
      <c r="H129" s="56">
        <v>148</v>
      </c>
      <c r="I129" s="75">
        <v>144.12898789665255</v>
      </c>
    </row>
    <row r="130" spans="2:9" x14ac:dyDescent="0.2">
      <c r="B130" s="52" t="s">
        <v>144</v>
      </c>
      <c r="C130" s="55"/>
      <c r="D130" s="55" t="s">
        <v>271</v>
      </c>
      <c r="E130" s="55"/>
      <c r="F130" s="55"/>
      <c r="G130" s="55" t="s">
        <v>276</v>
      </c>
      <c r="H130" s="56">
        <v>92</v>
      </c>
      <c r="I130" s="75">
        <v>90.555760156712026</v>
      </c>
    </row>
    <row r="131" spans="2:9" x14ac:dyDescent="0.2">
      <c r="B131" s="52" t="s">
        <v>145</v>
      </c>
      <c r="C131" s="55"/>
      <c r="D131" s="55" t="s">
        <v>272</v>
      </c>
      <c r="E131" s="55"/>
      <c r="F131" s="55"/>
      <c r="G131" s="55" t="s">
        <v>272</v>
      </c>
      <c r="H131" s="56">
        <v>910</v>
      </c>
      <c r="I131" s="75">
        <v>897.92409679618356</v>
      </c>
    </row>
    <row r="132" spans="2:9" x14ac:dyDescent="0.2">
      <c r="B132" s="52" t="s">
        <v>146</v>
      </c>
      <c r="C132" s="55"/>
      <c r="D132" s="55" t="s">
        <v>272</v>
      </c>
      <c r="E132" s="55"/>
      <c r="F132" s="55"/>
      <c r="G132" s="55" t="s">
        <v>272</v>
      </c>
      <c r="H132" s="56">
        <v>55</v>
      </c>
      <c r="I132" s="75">
        <v>58.490718909359984</v>
      </c>
    </row>
    <row r="133" spans="2:9" x14ac:dyDescent="0.2">
      <c r="B133" s="52" t="s">
        <v>147</v>
      </c>
      <c r="C133" s="55"/>
      <c r="D133" s="55" t="s">
        <v>273</v>
      </c>
      <c r="E133" s="55"/>
      <c r="F133" s="55"/>
      <c r="G133" s="55" t="s">
        <v>282</v>
      </c>
      <c r="H133" s="56">
        <v>45</v>
      </c>
      <c r="I133" s="75">
        <v>43.53283111646946</v>
      </c>
    </row>
    <row r="134" spans="2:9" x14ac:dyDescent="0.2">
      <c r="B134" s="52" t="s">
        <v>148</v>
      </c>
      <c r="C134" s="55"/>
      <c r="D134" s="55" t="s">
        <v>274</v>
      </c>
      <c r="E134" s="55"/>
      <c r="F134" s="55"/>
      <c r="G134" s="55" t="s">
        <v>282</v>
      </c>
      <c r="H134" s="56">
        <v>417</v>
      </c>
      <c r="I134" s="75">
        <v>426.10660635894897</v>
      </c>
    </row>
    <row r="135" spans="2:9" x14ac:dyDescent="0.2">
      <c r="B135" s="52" t="s">
        <v>149</v>
      </c>
      <c r="C135" s="55"/>
      <c r="D135" s="55" t="s">
        <v>275</v>
      </c>
      <c r="E135" s="55"/>
      <c r="F135" s="55" t="s">
        <v>327</v>
      </c>
      <c r="G135" s="55" t="s">
        <v>275</v>
      </c>
      <c r="H135" s="56">
        <v>1581</v>
      </c>
      <c r="I135" s="75">
        <v>1624.8725840134946</v>
      </c>
    </row>
    <row r="136" spans="2:9" x14ac:dyDescent="0.2">
      <c r="B136" s="52" t="s">
        <v>150</v>
      </c>
      <c r="C136" s="55"/>
      <c r="D136" s="55" t="s">
        <v>276</v>
      </c>
      <c r="E136" s="55"/>
      <c r="F136" s="55"/>
      <c r="G136" s="55" t="s">
        <v>276</v>
      </c>
      <c r="H136" s="56">
        <v>2042</v>
      </c>
      <c r="I136" s="75">
        <v>2219.8571922973142</v>
      </c>
    </row>
    <row r="137" spans="2:9" x14ac:dyDescent="0.2">
      <c r="B137" s="52" t="s">
        <v>151</v>
      </c>
      <c r="C137" s="55"/>
      <c r="D137" s="55" t="s">
        <v>277</v>
      </c>
      <c r="E137" s="55"/>
      <c r="F137" s="55"/>
      <c r="G137" s="55" t="s">
        <v>286</v>
      </c>
      <c r="H137" s="56">
        <v>118</v>
      </c>
      <c r="I137" s="75">
        <v>118.59246664761959</v>
      </c>
    </row>
    <row r="138" spans="2:9" x14ac:dyDescent="0.2">
      <c r="B138" s="52" t="s">
        <v>152</v>
      </c>
      <c r="C138" s="55"/>
      <c r="D138" s="55" t="s">
        <v>318</v>
      </c>
      <c r="E138" s="55"/>
      <c r="F138" s="55"/>
      <c r="G138" s="55" t="s">
        <v>286</v>
      </c>
      <c r="H138" s="56">
        <v>480</v>
      </c>
      <c r="I138" s="75">
        <v>875.45918478682393</v>
      </c>
    </row>
    <row r="139" spans="2:9" x14ac:dyDescent="0.2">
      <c r="B139" s="52" t="s">
        <v>153</v>
      </c>
      <c r="C139" s="55"/>
      <c r="D139" s="55" t="s">
        <v>318</v>
      </c>
      <c r="E139" s="55"/>
      <c r="F139" s="55"/>
      <c r="G139" s="55" t="s">
        <v>286</v>
      </c>
      <c r="H139" s="56">
        <v>514</v>
      </c>
      <c r="I139" s="75">
        <v>792.22504841614136</v>
      </c>
    </row>
    <row r="140" spans="2:9" x14ac:dyDescent="0.2">
      <c r="B140" s="52" t="s">
        <v>154</v>
      </c>
      <c r="C140" s="55"/>
      <c r="D140" s="55" t="s">
        <v>278</v>
      </c>
      <c r="E140" s="55"/>
      <c r="F140" s="55"/>
      <c r="G140" s="55" t="s">
        <v>272</v>
      </c>
      <c r="H140" s="56">
        <v>306</v>
      </c>
      <c r="I140" s="75">
        <v>308.76062849147917</v>
      </c>
    </row>
    <row r="141" spans="2:9" x14ac:dyDescent="0.2">
      <c r="B141" s="52" t="s">
        <v>155</v>
      </c>
      <c r="C141" s="55"/>
      <c r="D141" s="55" t="s">
        <v>319</v>
      </c>
      <c r="E141" s="55" t="s">
        <v>350</v>
      </c>
      <c r="F141" s="55"/>
      <c r="G141" s="55" t="s">
        <v>286</v>
      </c>
      <c r="H141" s="56">
        <v>459</v>
      </c>
      <c r="I141" s="75">
        <v>478.80736988610431</v>
      </c>
    </row>
    <row r="142" spans="2:9" x14ac:dyDescent="0.2">
      <c r="B142" s="52" t="s">
        <v>156</v>
      </c>
      <c r="C142" s="55"/>
      <c r="D142" s="55" t="s">
        <v>319</v>
      </c>
      <c r="E142" s="55" t="s">
        <v>349</v>
      </c>
      <c r="F142" s="55"/>
      <c r="G142" s="55" t="s">
        <v>295</v>
      </c>
      <c r="H142" s="56">
        <v>224</v>
      </c>
      <c r="I142" s="75">
        <v>220.16859731036951</v>
      </c>
    </row>
    <row r="143" spans="2:9" x14ac:dyDescent="0.2">
      <c r="B143" s="52" t="s">
        <v>157</v>
      </c>
      <c r="C143" s="55"/>
      <c r="D143" s="55" t="s">
        <v>279</v>
      </c>
      <c r="E143" s="55"/>
      <c r="F143" s="55"/>
      <c r="G143" s="55" t="s">
        <v>307</v>
      </c>
      <c r="H143" s="56">
        <v>544</v>
      </c>
      <c r="I143" s="75">
        <v>551.20391320079352</v>
      </c>
    </row>
    <row r="144" spans="2:9" x14ac:dyDescent="0.2">
      <c r="B144" s="52" t="s">
        <v>158</v>
      </c>
      <c r="C144" s="55"/>
      <c r="D144" s="55" t="s">
        <v>343</v>
      </c>
      <c r="E144" s="55"/>
      <c r="F144" s="55"/>
      <c r="G144" s="55" t="s">
        <v>307</v>
      </c>
      <c r="H144" s="56">
        <v>242</v>
      </c>
      <c r="I144" s="75">
        <v>250.42760951920039</v>
      </c>
    </row>
    <row r="145" spans="2:9" x14ac:dyDescent="0.2">
      <c r="B145" s="52" t="s">
        <v>159</v>
      </c>
      <c r="C145" s="55"/>
      <c r="D145" s="55" t="s">
        <v>344</v>
      </c>
      <c r="E145" s="55"/>
      <c r="F145" s="55"/>
      <c r="G145" s="55" t="s">
        <v>272</v>
      </c>
      <c r="H145" s="56">
        <v>132</v>
      </c>
      <c r="I145" s="75">
        <v>145.06550391781596</v>
      </c>
    </row>
    <row r="146" spans="2:9" x14ac:dyDescent="0.2">
      <c r="B146" s="52" t="s">
        <v>160</v>
      </c>
      <c r="C146" s="55"/>
      <c r="D146" s="55" t="s">
        <v>280</v>
      </c>
      <c r="E146" s="55"/>
      <c r="F146" s="55"/>
      <c r="G146" s="55" t="s">
        <v>303</v>
      </c>
      <c r="H146" s="56">
        <v>145</v>
      </c>
      <c r="I146" s="75">
        <v>152.23596821315729</v>
      </c>
    </row>
    <row r="147" spans="2:9" x14ac:dyDescent="0.2">
      <c r="B147" s="52" t="s">
        <v>161</v>
      </c>
      <c r="C147" s="55"/>
      <c r="D147" s="55" t="s">
        <v>281</v>
      </c>
      <c r="E147" s="55"/>
      <c r="F147" s="55"/>
      <c r="G147" s="55" t="s">
        <v>303</v>
      </c>
      <c r="H147" s="56">
        <v>102</v>
      </c>
      <c r="I147" s="75">
        <v>99.895012972925286</v>
      </c>
    </row>
    <row r="148" spans="2:9" x14ac:dyDescent="0.2">
      <c r="B148" s="52" t="s">
        <v>162</v>
      </c>
      <c r="C148" s="55"/>
      <c r="D148" s="55" t="s">
        <v>320</v>
      </c>
      <c r="E148" s="55"/>
      <c r="F148" s="55"/>
      <c r="G148" s="55" t="s">
        <v>303</v>
      </c>
      <c r="H148" s="56">
        <v>1495</v>
      </c>
      <c r="I148" s="75">
        <v>1537.7347339167184</v>
      </c>
    </row>
    <row r="149" spans="2:9" x14ac:dyDescent="0.2">
      <c r="B149" s="52" t="s">
        <v>163</v>
      </c>
      <c r="C149" s="55"/>
      <c r="D149" s="55" t="s">
        <v>320</v>
      </c>
      <c r="E149" s="55"/>
      <c r="F149" s="55"/>
      <c r="G149" s="55" t="s">
        <v>303</v>
      </c>
      <c r="H149" s="56">
        <v>446</v>
      </c>
      <c r="I149" s="75">
        <v>457.19973241531261</v>
      </c>
    </row>
    <row r="150" spans="2:9" x14ac:dyDescent="0.2">
      <c r="B150" s="52" t="s">
        <v>164</v>
      </c>
      <c r="C150" s="55"/>
      <c r="D150" s="55" t="s">
        <v>282</v>
      </c>
      <c r="E150" s="55"/>
      <c r="F150" s="55"/>
      <c r="G150" s="55" t="s">
        <v>282</v>
      </c>
      <c r="H150" s="56">
        <v>1073</v>
      </c>
      <c r="I150" s="75">
        <v>1109.9495841465362</v>
      </c>
    </row>
    <row r="151" spans="2:9" x14ac:dyDescent="0.2">
      <c r="B151" s="52" t="s">
        <v>165</v>
      </c>
      <c r="C151" s="55"/>
      <c r="D151" s="55" t="s">
        <v>283</v>
      </c>
      <c r="E151" s="55" t="s">
        <v>351</v>
      </c>
      <c r="F151" s="55"/>
      <c r="G151" s="55" t="s">
        <v>283</v>
      </c>
      <c r="H151" s="56">
        <v>1435</v>
      </c>
      <c r="I151" s="75">
        <v>1462.0730286396777</v>
      </c>
    </row>
    <row r="152" spans="2:9" x14ac:dyDescent="0.2">
      <c r="B152" s="52" t="s">
        <v>166</v>
      </c>
      <c r="C152" s="55"/>
      <c r="D152" s="55" t="s">
        <v>283</v>
      </c>
      <c r="E152" s="55" t="s">
        <v>352</v>
      </c>
      <c r="F152" s="55"/>
      <c r="G152" s="55" t="s">
        <v>283</v>
      </c>
      <c r="H152" s="56">
        <v>1258</v>
      </c>
      <c r="I152" s="75">
        <v>1286.5199932413375</v>
      </c>
    </row>
    <row r="153" spans="2:9" x14ac:dyDescent="0.2">
      <c r="B153" s="52" t="s">
        <v>167</v>
      </c>
      <c r="C153" s="55"/>
      <c r="D153" s="55" t="s">
        <v>284</v>
      </c>
      <c r="E153" s="55"/>
      <c r="F153" s="55"/>
      <c r="G153" s="55" t="s">
        <v>310</v>
      </c>
      <c r="H153" s="56">
        <v>415</v>
      </c>
      <c r="I153" s="75">
        <v>419.40524058671173</v>
      </c>
    </row>
    <row r="154" spans="2:9" x14ac:dyDescent="0.2">
      <c r="B154" s="52" t="s">
        <v>168</v>
      </c>
      <c r="C154" s="55"/>
      <c r="D154" s="55" t="s">
        <v>285</v>
      </c>
      <c r="E154" s="55"/>
      <c r="F154" s="55"/>
      <c r="G154" s="55" t="s">
        <v>275</v>
      </c>
      <c r="H154" s="56">
        <v>531</v>
      </c>
      <c r="I154" s="75">
        <v>546.83992523719871</v>
      </c>
    </row>
    <row r="155" spans="2:9" x14ac:dyDescent="0.2">
      <c r="B155" s="52" t="s">
        <v>169</v>
      </c>
      <c r="C155" s="55"/>
      <c r="D155" s="55" t="s">
        <v>286</v>
      </c>
      <c r="E155" s="55"/>
      <c r="F155" s="55"/>
      <c r="G155" s="55" t="s">
        <v>286</v>
      </c>
      <c r="H155" s="56">
        <v>1381</v>
      </c>
      <c r="I155" s="75">
        <v>1471.2650048357689</v>
      </c>
    </row>
    <row r="156" spans="2:9" x14ac:dyDescent="0.2">
      <c r="B156" s="52" t="s">
        <v>170</v>
      </c>
      <c r="C156" s="55"/>
      <c r="D156" s="55" t="s">
        <v>287</v>
      </c>
      <c r="E156" s="55"/>
      <c r="F156" s="55"/>
      <c r="G156" s="55" t="s">
        <v>286</v>
      </c>
      <c r="H156" s="56">
        <v>99</v>
      </c>
      <c r="I156" s="75">
        <v>96.399708011646894</v>
      </c>
    </row>
    <row r="157" spans="2:9" x14ac:dyDescent="0.2">
      <c r="B157" s="52" t="s">
        <v>171</v>
      </c>
      <c r="C157" s="55"/>
      <c r="D157" s="55" t="s">
        <v>345</v>
      </c>
      <c r="E157" s="55" t="s">
        <v>298</v>
      </c>
      <c r="F157" s="55"/>
      <c r="G157" s="55" t="s">
        <v>307</v>
      </c>
      <c r="H157" s="56">
        <v>1992</v>
      </c>
      <c r="I157" s="75">
        <v>2055.2713089087142</v>
      </c>
    </row>
    <row r="158" spans="2:9" x14ac:dyDescent="0.2">
      <c r="B158" s="52" t="s">
        <v>172</v>
      </c>
      <c r="C158" s="55"/>
      <c r="D158" s="55" t="s">
        <v>345</v>
      </c>
      <c r="E158" s="55" t="s">
        <v>298</v>
      </c>
      <c r="F158" s="55"/>
      <c r="G158" s="55" t="s">
        <v>307</v>
      </c>
      <c r="H158" s="56">
        <v>150</v>
      </c>
      <c r="I158" s="75">
        <v>153.19226229162987</v>
      </c>
    </row>
    <row r="159" spans="2:9" x14ac:dyDescent="0.2">
      <c r="B159" s="52" t="s">
        <v>173</v>
      </c>
      <c r="C159" s="55"/>
      <c r="D159" s="55" t="s">
        <v>345</v>
      </c>
      <c r="E159" s="55" t="s">
        <v>288</v>
      </c>
      <c r="F159" s="55"/>
      <c r="G159" s="55" t="s">
        <v>308</v>
      </c>
      <c r="H159" s="56">
        <v>3299</v>
      </c>
      <c r="I159" s="75">
        <v>3833.4806278360634</v>
      </c>
    </row>
    <row r="160" spans="2:9" x14ac:dyDescent="0.2">
      <c r="B160" s="52" t="s">
        <v>174</v>
      </c>
      <c r="C160" s="55"/>
      <c r="D160" s="55" t="s">
        <v>321</v>
      </c>
      <c r="E160" s="55"/>
      <c r="F160" s="55"/>
      <c r="G160" s="55" t="s">
        <v>282</v>
      </c>
      <c r="H160" s="56">
        <v>2</v>
      </c>
      <c r="I160" s="75">
        <v>2.7771142144682219</v>
      </c>
    </row>
    <row r="161" spans="2:9" x14ac:dyDescent="0.2">
      <c r="B161" s="52" t="s">
        <v>175</v>
      </c>
      <c r="C161" s="55"/>
      <c r="D161" s="55" t="s">
        <v>345</v>
      </c>
      <c r="E161" s="55" t="s">
        <v>289</v>
      </c>
      <c r="F161" s="55"/>
      <c r="G161" s="55" t="s">
        <v>307</v>
      </c>
      <c r="H161" s="56">
        <v>77</v>
      </c>
      <c r="I161" s="75">
        <v>74.28792758728855</v>
      </c>
    </row>
    <row r="162" spans="2:9" x14ac:dyDescent="0.2">
      <c r="B162" s="52" t="s">
        <v>176</v>
      </c>
      <c r="C162" s="55"/>
      <c r="D162" s="55" t="s">
        <v>290</v>
      </c>
      <c r="E162" s="55"/>
      <c r="F162" s="55"/>
      <c r="G162" s="55" t="s">
        <v>292</v>
      </c>
      <c r="H162" s="56">
        <v>140</v>
      </c>
      <c r="I162" s="75">
        <v>145.99196060333134</v>
      </c>
    </row>
    <row r="163" spans="2:9" x14ac:dyDescent="0.2">
      <c r="B163" s="52" t="s">
        <v>177</v>
      </c>
      <c r="C163" s="55"/>
      <c r="D163" s="55" t="s">
        <v>291</v>
      </c>
      <c r="E163" s="55"/>
      <c r="F163" s="55"/>
      <c r="G163" s="55" t="s">
        <v>282</v>
      </c>
      <c r="H163" s="56">
        <v>194</v>
      </c>
      <c r="I163" s="75">
        <v>197.46696395900375</v>
      </c>
    </row>
    <row r="164" spans="2:9" x14ac:dyDescent="0.2">
      <c r="B164" s="58" t="s">
        <v>178</v>
      </c>
      <c r="C164" s="79"/>
      <c r="D164" s="59" t="s">
        <v>292</v>
      </c>
      <c r="E164" s="59"/>
      <c r="F164" s="59"/>
      <c r="G164" s="59" t="s">
        <v>292</v>
      </c>
      <c r="H164" s="60">
        <v>1174</v>
      </c>
      <c r="I164" s="76">
        <v>1198.2655163700938</v>
      </c>
    </row>
  </sheetData>
  <mergeCells count="3">
    <mergeCell ref="M10:P10"/>
    <mergeCell ref="B8:F8"/>
    <mergeCell ref="B4:H6"/>
  </mergeCells>
  <phoneticPr fontId="5" type="noConversion"/>
  <conditionalFormatting sqref="O50:O91 M50:M91 M13:M48 O13:O48">
    <cfRule type="cellIs" dxfId="4" priority="1" stopIfTrue="1" operator="equal">
      <formula>0</formula>
    </cfRule>
  </conditionalFormatting>
  <conditionalFormatting sqref="P50:P91 P13:P48 N50:N91 N13:N48">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ApprovedForCommission xmlns="07a766d4-cf60-4260-9f49-242aaa07e1bd">false</ApprovedForCommission>
    <Review_x0020_Document_x0020_Type xmlns="d23c6157-5623-4293-b83e-785d6ba7de2d" xsi:nil="true"/>
    <AuthorityType xmlns="07a766d4-cf60-4260-9f49-242aaa07e1bd">District Council</AuthorityType>
    <ReferenceYear xmlns="07a766d4-cf60-4260-9f49-242aaa07e1bd">2020</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Intervention</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Stratford-on-Avon</TermName>
          <TermId xmlns="http://schemas.microsoft.com/office/infopath/2007/PartnerControls">790e1da4-9f05-46c6-a594-7b6082083bcd</TermId>
        </TermInfo>
      </Terms>
    </d08e702f979e48d3863205ea645082c2>
    <TaxCatchAll xmlns="07a766d4-cf60-4260-9f49-242aaa07e1bd">
      <Value>281</Value>
    </TaxCatchAll>
  </documentManagement>
</p:properties>
</file>

<file path=customXml/item2.xml><?xml version="1.0" encoding="utf-8"?>
<?mso-contentType ?>
<SharedContentType xmlns="Microsoft.SharePoint.Taxonomy.ContentTypeSync" SourceId="383954fa-2a65-4d57-99ac-c02654c3af93" ContentTypeId="0x010100E7BD6A8A66F7CB4BBA2B02F0531791BE" PreviousValue="false"/>
</file>

<file path=customXml/item3.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4.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DF828A943AB7714EB11BD6170A668E5D" ma:contentTypeVersion="16" ma:contentTypeDescription="Parent Document Content Type for all review documents" ma:contentTypeScope="" ma:versionID="c5cdd72608d6891928efc0f9426095ea">
  <xsd:schema xmlns:xsd="http://www.w3.org/2001/XMLSchema" xmlns:xs="http://www.w3.org/2001/XMLSchema" xmlns:p="http://schemas.microsoft.com/office/2006/metadata/properties" xmlns:ns1="http://schemas.microsoft.com/sharepoint/v3" xmlns:ns2="07a766d4-cf60-4260-9f49-242aaa07e1bd" xmlns:ns3="d23c6157-5623-4293-b83e-785d6ba7de2d" xmlns:ns4="463b1f91-e1ab-4fd9-8651-e14e810621eb" targetNamespace="http://schemas.microsoft.com/office/2006/metadata/properties" ma:root="true" ma:fieldsID="d716be368cfb05df49b45717e7a7e505" ns1:_="" ns2:_="" ns3:_="" ns4:_="">
    <xsd:import namespace="http://schemas.microsoft.com/sharepoint/v3"/>
    <xsd:import namespace="07a766d4-cf60-4260-9f49-242aaa07e1bd"/>
    <xsd:import namespace="d23c6157-5623-4293-b83e-785d6ba7de2d"/>
    <xsd:import namespace="463b1f91-e1ab-4fd9-8651-e14e810621eb"/>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ApprovedForCommission"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element name="_dlc_ExpireDateSaved" ma:index="22" nillable="true" ma:displayName="Original Expiration Date" ma:hidden="true" ma:internalName="_dlc_ExpireDateSaved" ma:readOnly="true">
      <xsd:simpleType>
        <xsd:restriction base="dms:DateTime"/>
      </xsd:simpleType>
    </xsd:element>
    <xsd:element name="_dlc_ExpireDate" ma:index="23"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ApprovedForCommission" ma:index="19" nillable="true" ma:displayName="Approved For Commission" ma:default="0" ma:internalName="ApprovedForCommission">
      <xsd:simpleType>
        <xsd:restriction base="dms:Boolean"/>
      </xsd:simpleType>
    </xsd:element>
    <xsd:element name="ForLeadCommissionerReview" ma:index="20"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463b1f91-e1ab-4fd9-8651-e14e810621eb"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LongProperties xmlns="http://schemas.microsoft.com/office/2006/metadata/longProperties"/>
</file>

<file path=customXml/item7.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Props1.xml><?xml version="1.0" encoding="utf-8"?>
<ds:datastoreItem xmlns:ds="http://schemas.openxmlformats.org/officeDocument/2006/customXml" ds:itemID="{255B7FDA-1106-4372-997E-8FE17782560C}">
  <ds:schemaRefs>
    <ds:schemaRef ds:uri="http://schemas.microsoft.com/office/2006/metadata/properties"/>
    <ds:schemaRef ds:uri="http://schemas.microsoft.com/office/infopath/2007/PartnerControls"/>
    <ds:schemaRef ds:uri="6f247cf5-36db-4625-96bb-fe9ae63417ad"/>
    <ds:schemaRef ds:uri="25c1d7f5-1087-43d3-ada6-d5077554a8bf"/>
    <ds:schemaRef ds:uri="07a766d4-cf60-4260-9f49-242aaa07e1bd"/>
    <ds:schemaRef ds:uri="d23c6157-5623-4293-b83e-785d6ba7de2d"/>
  </ds:schemaRefs>
</ds:datastoreItem>
</file>

<file path=customXml/itemProps2.xml><?xml version="1.0" encoding="utf-8"?>
<ds:datastoreItem xmlns:ds="http://schemas.openxmlformats.org/officeDocument/2006/customXml" ds:itemID="{7F57B714-33F5-4F98-9E5E-54B5CABF2217}">
  <ds:schemaRefs>
    <ds:schemaRef ds:uri="Microsoft.SharePoint.Taxonomy.ContentTypeSync"/>
  </ds:schemaRefs>
</ds:datastoreItem>
</file>

<file path=customXml/itemProps3.xml><?xml version="1.0" encoding="utf-8"?>
<ds:datastoreItem xmlns:ds="http://schemas.openxmlformats.org/officeDocument/2006/customXml" ds:itemID="{57300F23-6562-4074-A68A-9D1015DAEB3D}">
  <ds:schemaRefs>
    <ds:schemaRef ds:uri="http://schemas.microsoft.com/sharepoint/events"/>
  </ds:schemaRefs>
</ds:datastoreItem>
</file>

<file path=customXml/itemProps4.xml><?xml version="1.0" encoding="utf-8"?>
<ds:datastoreItem xmlns:ds="http://schemas.openxmlformats.org/officeDocument/2006/customXml" ds:itemID="{E0BFEDDD-17DC-47AD-AEA2-A848043878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463b1f91-e1ab-4fd9-8651-e14e810621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4C1DE274-EFF0-4630-B066-493C6358DED3}">
  <ds:schemaRefs>
    <ds:schemaRef ds:uri="http://schemas.microsoft.com/sharepoint/v3/contenttype/forms"/>
  </ds:schemaRefs>
</ds:datastoreItem>
</file>

<file path=customXml/itemProps6.xml><?xml version="1.0" encoding="utf-8"?>
<ds:datastoreItem xmlns:ds="http://schemas.openxmlformats.org/officeDocument/2006/customXml" ds:itemID="{77BAC0C3-7CB7-4C3D-8C63-B3C372721FBD}">
  <ds:schemaRefs>
    <ds:schemaRef ds:uri="http://schemas.microsoft.com/office/2006/metadata/longProperties"/>
  </ds:schemaRefs>
</ds:datastoreItem>
</file>

<file path=customXml/itemProps7.xml><?xml version="1.0" encoding="utf-8"?>
<ds:datastoreItem xmlns:ds="http://schemas.openxmlformats.org/officeDocument/2006/customXml" ds:itemID="{B04A4ADE-5EC1-43F1-B2DA-78B349E68309}">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Electoral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Dawe John</dc:creator>
  <cp:lastModifiedBy>Sekhon, Sonia</cp:lastModifiedBy>
  <cp:lastPrinted>2020-07-08T10:52:27Z</cp:lastPrinted>
  <dcterms:created xsi:type="dcterms:W3CDTF">2002-01-23T12:13:56Z</dcterms:created>
  <dcterms:modified xsi:type="dcterms:W3CDTF">2021-02-10T13:09:07Z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0x010100E7BD6A8A66F7CB4BBA2B02F0531791BE0026A9A75CCCA16F4693F1FE45F71519DE00DF828A943AB7714EB11BD6170A668E5D</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281;#Stratford-on-Avon|790e1da4-9f05-46c6-a594-7b6082083bcd</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ies>
</file>