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18"/>
  <workbookPr defaultThemeVersion="166925"/>
  <mc:AlternateContent xmlns:mc="http://schemas.openxmlformats.org/markup-compatibility/2006">
    <mc:Choice Requires="x15">
      <x15ac:absPath xmlns:x15ac="http://schemas.microsoft.com/office/spreadsheetml/2010/11/ac" url="https://lgbce.sharepoint.com/sites/ReviewSystem/Cheltenham/Review Documents/Review/1.4 Launch Materials/"/>
    </mc:Choice>
  </mc:AlternateContent>
  <xr:revisionPtr revIDLastSave="2" documentId="11_BB2DD6225FD65449FD16B3DC12DF3B46AD927DA5" xr6:coauthVersionLast="47" xr6:coauthVersionMax="47" xr10:uidLastSave="{BDC37320-2CC8-447E-A8FD-44943DAF4B91}"/>
  <bookViews>
    <workbookView xWindow="-120" yWindow="-120" windowWidth="29040" windowHeight="17640" firstSheet="1" activeTab="1" xr2:uid="{00000000-000D-0000-FFFF-FFFF00000000}"/>
  </bookViews>
  <sheets>
    <sheet name="Read me!" sheetId="6" r:id="rId1"/>
    <sheet name="Electoral data" sheetId="7" r:id="rId2"/>
  </sheets>
  <definedNames>
    <definedName name="Countydivision">#N/A</definedName>
    <definedName name="Districtward">#N/A</definedName>
    <definedName name="Electorate2008">#N/A</definedName>
    <definedName name="Electorate2013">#N/A</definedName>
    <definedName name="Electoratedata">#N/A</definedName>
    <definedName name="Groupedparishcouncil">#N/A</definedName>
    <definedName name="Parish">#N/A</definedName>
    <definedName name="Parishward">#N/A</definedName>
    <definedName name="Pollingdistrict">#N/A</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16" i="7" l="1"/>
  <c r="O19" i="7"/>
  <c r="O20" i="7"/>
  <c r="O21" i="7"/>
  <c r="O23" i="7"/>
  <c r="O24" i="7"/>
  <c r="O25" i="7"/>
  <c r="O27" i="7"/>
  <c r="O28" i="7"/>
  <c r="O29" i="7"/>
  <c r="O17" i="7"/>
  <c r="O22" i="7"/>
  <c r="O26" i="7"/>
  <c r="O30" i="7"/>
  <c r="M15" i="7"/>
  <c r="M14" i="7"/>
  <c r="M16" i="7"/>
  <c r="M17" i="7"/>
  <c r="M18" i="7"/>
  <c r="O18" i="7"/>
  <c r="M19" i="7"/>
  <c r="M20" i="7"/>
  <c r="M21" i="7"/>
  <c r="M22" i="7"/>
  <c r="M23" i="7"/>
  <c r="M24" i="7"/>
  <c r="M25" i="7"/>
  <c r="M26" i="7"/>
  <c r="M27" i="7"/>
  <c r="M28" i="7"/>
  <c r="M29" i="7"/>
  <c r="M30" i="7"/>
  <c r="M31" i="7"/>
  <c r="O31" i="7"/>
  <c r="M32" i="7"/>
  <c r="O32" i="7"/>
  <c r="M33" i="7"/>
  <c r="O33" i="7"/>
  <c r="M34" i="7"/>
  <c r="N34" i="7"/>
  <c r="O34" i="7"/>
  <c r="P34" i="7"/>
  <c r="M35" i="7"/>
  <c r="N35" i="7"/>
  <c r="O35" i="7"/>
  <c r="P35" i="7"/>
  <c r="M36" i="7"/>
  <c r="N36" i="7"/>
  <c r="O36" i="7"/>
  <c r="P36" i="7"/>
  <c r="M37" i="7"/>
  <c r="N37" i="7"/>
  <c r="O37" i="7"/>
  <c r="P37" i="7"/>
  <c r="M38" i="7"/>
  <c r="N38" i="7"/>
  <c r="O38" i="7"/>
  <c r="P38" i="7"/>
  <c r="M39" i="7"/>
  <c r="N39" i="7"/>
  <c r="O39" i="7"/>
  <c r="P39" i="7"/>
  <c r="M40" i="7"/>
  <c r="N40" i="7"/>
  <c r="O40" i="7"/>
  <c r="P40" i="7"/>
  <c r="M41" i="7"/>
  <c r="N41" i="7"/>
  <c r="O41" i="7"/>
  <c r="P41" i="7"/>
  <c r="M42" i="7"/>
  <c r="N42" i="7"/>
  <c r="O42" i="7"/>
  <c r="P42" i="7"/>
  <c r="M43" i="7"/>
  <c r="N43" i="7"/>
  <c r="O43" i="7"/>
  <c r="P43" i="7"/>
  <c r="M44" i="7"/>
  <c r="N44" i="7"/>
  <c r="O44" i="7"/>
  <c r="P44" i="7"/>
  <c r="M45" i="7"/>
  <c r="N45" i="7"/>
  <c r="O45" i="7"/>
  <c r="P45" i="7"/>
  <c r="M46" i="7"/>
  <c r="N46" i="7"/>
  <c r="O46" i="7"/>
  <c r="P46" i="7"/>
  <c r="M47" i="7"/>
  <c r="N47" i="7"/>
  <c r="O47" i="7"/>
  <c r="P47" i="7"/>
  <c r="M48" i="7"/>
  <c r="N48" i="7"/>
  <c r="O48" i="7"/>
  <c r="P48" i="7"/>
  <c r="M49" i="7"/>
  <c r="N49" i="7"/>
  <c r="O49" i="7"/>
  <c r="P49" i="7"/>
  <c r="M50" i="7"/>
  <c r="N50" i="7"/>
  <c r="O50" i="7"/>
  <c r="P50" i="7"/>
  <c r="M51" i="7"/>
  <c r="N51" i="7"/>
  <c r="O51" i="7"/>
  <c r="P51" i="7"/>
  <c r="M52" i="7"/>
  <c r="N52" i="7"/>
  <c r="O52" i="7"/>
  <c r="P52" i="7"/>
  <c r="M53" i="7"/>
  <c r="N53" i="7"/>
  <c r="O53" i="7"/>
  <c r="P53" i="7"/>
  <c r="M54" i="7"/>
  <c r="N54" i="7"/>
  <c r="O54" i="7"/>
  <c r="P54" i="7"/>
  <c r="M55" i="7"/>
  <c r="N55" i="7"/>
  <c r="O55" i="7"/>
  <c r="P55" i="7"/>
  <c r="M56" i="7"/>
  <c r="N56" i="7"/>
  <c r="O56" i="7"/>
  <c r="P56" i="7"/>
  <c r="M57" i="7"/>
  <c r="N57" i="7"/>
  <c r="O57" i="7"/>
  <c r="P57" i="7"/>
  <c r="M58" i="7"/>
  <c r="N58" i="7"/>
  <c r="O58" i="7"/>
  <c r="P58" i="7"/>
  <c r="M59" i="7"/>
  <c r="N59" i="7"/>
  <c r="O59" i="7"/>
  <c r="P59" i="7"/>
  <c r="M60" i="7"/>
  <c r="N60" i="7"/>
  <c r="O60" i="7"/>
  <c r="P60" i="7"/>
  <c r="M61" i="7"/>
  <c r="N61" i="7"/>
  <c r="O61" i="7"/>
  <c r="P61" i="7"/>
  <c r="M62" i="7"/>
  <c r="N62" i="7"/>
  <c r="O62" i="7"/>
  <c r="P62" i="7"/>
  <c r="M63" i="7"/>
  <c r="N63" i="7"/>
  <c r="O63" i="7"/>
  <c r="P63" i="7"/>
  <c r="M64" i="7"/>
  <c r="N64" i="7"/>
  <c r="O64" i="7"/>
  <c r="P64" i="7"/>
  <c r="M65" i="7"/>
  <c r="N65" i="7"/>
  <c r="O65" i="7"/>
  <c r="P65" i="7"/>
  <c r="M66" i="7"/>
  <c r="N66" i="7"/>
  <c r="O66" i="7"/>
  <c r="P66" i="7"/>
  <c r="M67" i="7"/>
  <c r="N67" i="7"/>
  <c r="O67" i="7"/>
  <c r="P67" i="7"/>
  <c r="M68" i="7"/>
  <c r="N68" i="7"/>
  <c r="O68" i="7"/>
  <c r="P68" i="7"/>
  <c r="M69" i="7"/>
  <c r="N69" i="7"/>
  <c r="O69" i="7"/>
  <c r="P69" i="7"/>
  <c r="M70" i="7"/>
  <c r="N70" i="7"/>
  <c r="O70" i="7"/>
  <c r="P70" i="7"/>
  <c r="M71" i="7"/>
  <c r="N71" i="7"/>
  <c r="O71" i="7"/>
  <c r="P71" i="7"/>
  <c r="M72" i="7"/>
  <c r="N72" i="7"/>
  <c r="O72" i="7"/>
  <c r="P72" i="7"/>
  <c r="M73" i="7"/>
  <c r="N73" i="7"/>
  <c r="O73" i="7"/>
  <c r="P73" i="7"/>
  <c r="M74" i="7"/>
  <c r="N74" i="7"/>
  <c r="O74" i="7"/>
  <c r="P74" i="7"/>
  <c r="M75" i="7"/>
  <c r="N75" i="7"/>
  <c r="O75" i="7"/>
  <c r="P75" i="7"/>
  <c r="M76" i="7"/>
  <c r="N76" i="7"/>
  <c r="O76" i="7"/>
  <c r="P76" i="7"/>
  <c r="M77" i="7"/>
  <c r="N77" i="7"/>
  <c r="O77" i="7"/>
  <c r="P77" i="7"/>
  <c r="M78" i="7"/>
  <c r="N78" i="7"/>
  <c r="O78" i="7"/>
  <c r="P78" i="7"/>
  <c r="M79" i="7"/>
  <c r="N79" i="7"/>
  <c r="O79" i="7"/>
  <c r="P79" i="7"/>
  <c r="M80" i="7"/>
  <c r="N80" i="7"/>
  <c r="O80" i="7"/>
  <c r="P80" i="7"/>
  <c r="M81" i="7"/>
  <c r="N81" i="7"/>
  <c r="O81" i="7"/>
  <c r="P81" i="7"/>
  <c r="M82" i="7"/>
  <c r="N82" i="7"/>
  <c r="O82" i="7"/>
  <c r="P82" i="7"/>
  <c r="M83" i="7"/>
  <c r="N83" i="7"/>
  <c r="O83" i="7"/>
  <c r="P83" i="7"/>
  <c r="M84" i="7"/>
  <c r="N84" i="7"/>
  <c r="O84" i="7"/>
  <c r="P84" i="7"/>
  <c r="M85" i="7"/>
  <c r="N85" i="7"/>
  <c r="O85" i="7"/>
  <c r="P85" i="7"/>
  <c r="M86" i="7"/>
  <c r="N86" i="7"/>
  <c r="O86" i="7"/>
  <c r="P86" i="7"/>
  <c r="M87" i="7"/>
  <c r="N87" i="7"/>
  <c r="O87" i="7"/>
  <c r="P87" i="7"/>
  <c r="M88" i="7"/>
  <c r="N88" i="7"/>
  <c r="O88" i="7"/>
  <c r="P88" i="7"/>
  <c r="M89" i="7"/>
  <c r="N89" i="7"/>
  <c r="O89" i="7"/>
  <c r="P89" i="7"/>
  <c r="M90" i="7"/>
  <c r="N90" i="7"/>
  <c r="O90" i="7"/>
  <c r="P90" i="7"/>
  <c r="M91" i="7"/>
  <c r="N91" i="7"/>
  <c r="O91" i="7"/>
  <c r="P91" i="7"/>
  <c r="O14" i="7"/>
  <c r="M4" i="7"/>
  <c r="L4" i="7"/>
  <c r="L5" i="7"/>
  <c r="O15" i="7"/>
  <c r="M5" i="7"/>
  <c r="M6" i="7" l="1"/>
  <c r="P29" i="7" s="1"/>
  <c r="P33" i="7"/>
  <c r="P31" i="7"/>
  <c r="L6" i="7"/>
  <c r="N29" i="7" s="1"/>
  <c r="P32" i="7"/>
  <c r="N31" i="7"/>
  <c r="P23" i="7"/>
  <c r="P16" i="7"/>
  <c r="P27" i="7"/>
  <c r="P28" i="7"/>
  <c r="P26" i="7"/>
  <c r="N27" i="7"/>
  <c r="P22" i="7"/>
  <c r="P20" i="7"/>
  <c r="P18" i="7"/>
  <c r="P15" i="7"/>
  <c r="P30" i="7"/>
  <c r="P14" i="7" l="1"/>
  <c r="P21" i="7"/>
  <c r="P24" i="7"/>
  <c r="P17" i="7"/>
  <c r="P19" i="7"/>
  <c r="P25" i="7"/>
  <c r="N18" i="7"/>
  <c r="N19" i="7"/>
  <c r="N24" i="7"/>
  <c r="N25" i="7"/>
  <c r="N15" i="7"/>
  <c r="N30" i="7"/>
  <c r="N20" i="7"/>
  <c r="N17" i="7"/>
  <c r="N26" i="7"/>
  <c r="N32" i="7"/>
  <c r="N16" i="7"/>
  <c r="N21" i="7"/>
  <c r="N28" i="7"/>
  <c r="N33" i="7"/>
  <c r="N22" i="7"/>
  <c r="N14" i="7"/>
  <c r="N23" i="7"/>
</calcChain>
</file>

<file path=xl/sharedStrings.xml><?xml version="1.0" encoding="utf-8"?>
<sst xmlns="http://schemas.openxmlformats.org/spreadsheetml/2006/main" count="251" uniqueCount="153">
  <si>
    <t>LGBCE Review Officer</t>
  </si>
  <si>
    <t>Name:</t>
  </si>
  <si>
    <t>Email:</t>
  </si>
  <si>
    <t>Telephone:</t>
  </si>
  <si>
    <t>Address:</t>
  </si>
  <si>
    <t>The Local Government Boundary Commission for England, 1st Floor, Windsor House, SW1H 0TL</t>
  </si>
  <si>
    <t>Council Contact</t>
  </si>
  <si>
    <t>How do I enter my electorate data?</t>
  </si>
  <si>
    <t>1:</t>
  </si>
  <si>
    <t xml:space="preserve">Type in all your data, by polling district, in sheet "Electoral data".  Use the left-hand table, which is columns B to I. 
</t>
  </si>
  <si>
    <t>2:</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</si>
  <si>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</si>
  <si>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3:</t>
  </si>
  <si>
    <t xml:space="preserve">If the polling district is in a parish, fill in the columns for parish (column D) and parish ward (column E).  If there are no parish wards in the parish, or the polling district is in an unparished area, leave this blank.
</t>
  </si>
  <si>
    <t>4:</t>
  </si>
  <si>
    <t xml:space="preserve">If the polling district is in a parish which is part of a joint or grouped parish council, fill in the name of this group in column F.  Make sure that this column is filled in for all parishes in the group.
</t>
  </si>
  <si>
    <t>5:</t>
  </si>
  <si>
    <t xml:space="preserve">Fill in the existing ward name in column G.
</t>
  </si>
  <si>
    <t>6:</t>
  </si>
  <si>
    <t xml:space="preserve">Enter the current electorate figures for each polling district.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</si>
  <si>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</si>
  <si>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</si>
  <si>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</si>
  <si>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</si>
  <si>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t>Electoral data</t>
  </si>
  <si>
    <t xml:space="preserve">Check your data </t>
  </si>
  <si>
    <r>
      <t>Using this sheet:</t>
    </r>
    <r>
      <rPr>
        <sz val="12"/>
        <rFont val="Arial"/>
        <family val="2"/>
      </rPr>
      <t xml:space="preserve">
Fill in the cells for each polling district.  Please make sure that the names of each parish, parish ward and district ward are correct and consistant.  Check your data in the cells to the right.</t>
    </r>
  </si>
  <si>
    <t>Number of councillors:</t>
  </si>
  <si>
    <t>Overall electorate:</t>
  </si>
  <si>
    <t>Average electorate per cllr:</t>
  </si>
  <si>
    <t>Scroll right to see the second table</t>
  </si>
  <si>
    <t>Scroll left to see the first table</t>
  </si>
  <si>
    <t>What is the polling district code?</t>
  </si>
  <si>
    <t>Is there any other description you use for this area?</t>
  </si>
  <si>
    <t>Is this polling district contained in a parish?  If not, leave this cell blank.</t>
  </si>
  <si>
    <t>Is this polling district contained in a parish ward?  If not, leave this cell blank.</t>
  </si>
  <si>
    <t>Is this polling district contained in a group of parishes with a joint parish council?  If not, leave this cell blank.</t>
  </si>
  <si>
    <t>What ward is this polling district in?</t>
  </si>
  <si>
    <t>What is the current electorate?</t>
  </si>
  <si>
    <t>What is the predicted electorate?</t>
  </si>
  <si>
    <t>Fill in the name of each ward once</t>
  </si>
  <si>
    <t>Fill in the number of councillors per ward</t>
  </si>
  <si>
    <t>These cells will show you the electorate and variance.  They change depending what you enter in the table to the left.</t>
  </si>
  <si>
    <t>Polling district</t>
  </si>
  <si>
    <t>Description of area</t>
  </si>
  <si>
    <t>Parish</t>
  </si>
  <si>
    <t>Parish ward</t>
  </si>
  <si>
    <t>Grouped parish council</t>
  </si>
  <si>
    <t>Existing ward</t>
  </si>
  <si>
    <t>Electorate 2022</t>
  </si>
  <si>
    <t>Electorate 2028</t>
  </si>
  <si>
    <t>Name of ward</t>
  </si>
  <si>
    <t>Number of cllrs per ward</t>
  </si>
  <si>
    <t>Variance 2022</t>
  </si>
  <si>
    <t>Variance 2028</t>
  </si>
  <si>
    <t>EX1</t>
  </si>
  <si>
    <t>Example 1</t>
  </si>
  <si>
    <t>Little Example</t>
  </si>
  <si>
    <t>Little and Even Littler</t>
  </si>
  <si>
    <t>Example</t>
  </si>
  <si>
    <t>All Saints</t>
  </si>
  <si>
    <t>EX2</t>
  </si>
  <si>
    <t>Example 2</t>
  </si>
  <si>
    <t>Even Littler Example</t>
  </si>
  <si>
    <t>Battledown</t>
  </si>
  <si>
    <t>EX3</t>
  </si>
  <si>
    <t>Example 3</t>
  </si>
  <si>
    <t>Medium Example</t>
  </si>
  <si>
    <t>Benhall &amp; the Reddings</t>
  </si>
  <si>
    <t>EX4</t>
  </si>
  <si>
    <t>Example 4</t>
  </si>
  <si>
    <t>Big Example</t>
  </si>
  <si>
    <t>Big Example East</t>
  </si>
  <si>
    <t>Charlton Kings</t>
  </si>
  <si>
    <t>EX5</t>
  </si>
  <si>
    <t>Example 5</t>
  </si>
  <si>
    <t>Big Example West</t>
  </si>
  <si>
    <t>Charlton Park</t>
  </si>
  <si>
    <t>College</t>
  </si>
  <si>
    <t>AA</t>
  </si>
  <si>
    <t>Hesters Way</t>
  </si>
  <si>
    <t>AB</t>
  </si>
  <si>
    <t>Lansdown</t>
  </si>
  <si>
    <t>BA</t>
  </si>
  <si>
    <t>Leckhampton</t>
  </si>
  <si>
    <t>BB</t>
  </si>
  <si>
    <t>North</t>
  </si>
  <si>
    <t>Oakley</t>
  </si>
  <si>
    <t>BC</t>
  </si>
  <si>
    <t>Park</t>
  </si>
  <si>
    <t>CA</t>
  </si>
  <si>
    <t>Pittville</t>
  </si>
  <si>
    <t>CB</t>
  </si>
  <si>
    <t>Prestbury</t>
  </si>
  <si>
    <t>CC</t>
  </si>
  <si>
    <t>Springbank</t>
  </si>
  <si>
    <t>DA</t>
  </si>
  <si>
    <t>South</t>
  </si>
  <si>
    <t>St. Mark's</t>
  </si>
  <si>
    <t>EA</t>
  </si>
  <si>
    <t>St. Paul's</t>
  </si>
  <si>
    <t>EB</t>
  </si>
  <si>
    <t>St. Peter's</t>
  </si>
  <si>
    <t>EC</t>
  </si>
  <si>
    <t>West</t>
  </si>
  <si>
    <t>Swindon Village</t>
  </si>
  <si>
    <t>FA</t>
  </si>
  <si>
    <t>Up Hatherley</t>
  </si>
  <si>
    <t>FB</t>
  </si>
  <si>
    <t>Warden Hill</t>
  </si>
  <si>
    <t>FC</t>
  </si>
  <si>
    <t>GA</t>
  </si>
  <si>
    <t>GB</t>
  </si>
  <si>
    <t>HA</t>
  </si>
  <si>
    <t>HB</t>
  </si>
  <si>
    <t>HC</t>
  </si>
  <si>
    <t>IA</t>
  </si>
  <si>
    <t>Leckhampton with Warden Hill</t>
  </si>
  <si>
    <t>IB</t>
  </si>
  <si>
    <t>IC</t>
  </si>
  <si>
    <t>JA</t>
  </si>
  <si>
    <t>East</t>
  </si>
  <si>
    <t>JB</t>
  </si>
  <si>
    <t>JC</t>
  </si>
  <si>
    <t>KA</t>
  </si>
  <si>
    <t>KB</t>
  </si>
  <si>
    <t>KC</t>
  </si>
  <si>
    <t>North 2</t>
  </si>
  <si>
    <t>LA</t>
  </si>
  <si>
    <t>LB</t>
  </si>
  <si>
    <t>LC</t>
  </si>
  <si>
    <t>MA</t>
  </si>
  <si>
    <t>MB</t>
  </si>
  <si>
    <t>NA</t>
  </si>
  <si>
    <t>NB</t>
  </si>
  <si>
    <t>OA</t>
  </si>
  <si>
    <t>OB</t>
  </si>
  <si>
    <t>PA</t>
  </si>
  <si>
    <t>PB</t>
  </si>
  <si>
    <t>QA</t>
  </si>
  <si>
    <t>QB</t>
  </si>
  <si>
    <t>RA</t>
  </si>
  <si>
    <t>Swindon</t>
  </si>
  <si>
    <t>RB</t>
  </si>
  <si>
    <t>RC</t>
  </si>
  <si>
    <t>SA</t>
  </si>
  <si>
    <t>SB</t>
  </si>
  <si>
    <t>SC</t>
  </si>
  <si>
    <t>TA</t>
  </si>
  <si>
    <t>TB</t>
  </si>
  <si>
    <t>TC</t>
  </si>
  <si>
    <t>TD</t>
  </si>
  <si>
    <t>North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</si>
</sst>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5">
    <font>
      <sz val="12"/>
      <name val="Arial"/>
    </font>
    <font>
      <sz val="8"/>
      <name val="Times New Roman"/>
      <family val="1"/>
    </font>
    <font>
      <b/>
      <sz val="12"/>
      <name val="Arial"/>
      <family val="2"/>
    </font>
    <font>
      <sz val="12"/>
      <name val="Arial"/>
      <family val="2"/>
    </font>
    <font>
      <b/>
      <sz val="12"/>
      <name val="Arial"/>
      <family val="2"/>
    </font>
    <font>
      <sz val="8"/>
      <name val="Arial"/>
      <family val="2"/>
    </font>
    <font>
      <i/>
      <sz val="10"/>
      <name val="Arial"/>
      <family val="2"/>
    </font>
    <font>
      <b/>
      <sz val="14"/>
      <name val="Arial"/>
      <family val="2"/>
    </font>
    <font>
      <i/>
      <sz val="12"/>
      <color indexed="53"/>
      <name val="Arial"/>
      <family val="2"/>
    </font>
    <font>
      <b/>
      <i/>
      <sz val="12"/>
      <name val="Arial"/>
      <family val="2"/>
    </font>
    <font>
      <u/>
      <sz val="12"/>
      <color indexed="12"/>
      <name val="Arial"/>
      <family val="2"/>
    </font>
    <font>
      <b/>
      <i/>
      <sz val="14"/>
      <color indexed="53"/>
      <name val="Arial"/>
      <family val="2"/>
    </font>
    <font>
      <sz val="12"/>
      <name val="Arial"/>
      <family val="2"/>
    </font>
    <font>
      <i/>
      <sz val="12"/>
      <name val="Arial"/>
      <family val="2"/>
    </font>
    <font>
      <b/>
      <sz val="12"/>
      <color indexed="10"/>
      <name val="Arial"/>
      <family val="2"/>
    </font>
    <font>
      <i/>
      <sz val="12"/>
      <color indexed="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12"/>
      <color theme="1"/>
      <name val="Arial"/>
      <family val="2"/>
    </font>
  </fonts>
  <fills count="35">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6">
    <border>
      <left/>
      <right/>
      <top/>
      <bottom/>
      <diagonal/>
    </border>
    <border>
      <left/>
      <right/>
      <top style="double">
        <color indexed="0"/>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6">
    <xf numFmtId="0" fontId="0" fillId="0" borderId="0">
      <alignment vertical="top"/>
    </xf>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9" fillId="28" borderId="0" applyNumberFormat="0" applyBorder="0" applyAlignment="0" applyProtection="0"/>
    <xf numFmtId="0" fontId="20" fillId="29" borderId="17" applyNumberFormat="0" applyAlignment="0" applyProtection="0"/>
    <xf numFmtId="0" fontId="21" fillId="30" borderId="18" applyNumberFormat="0" applyAlignment="0" applyProtection="0"/>
    <xf numFmtId="3"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0" fontId="3" fillId="0" borderId="0" applyFont="0" applyFill="0" applyBorder="0" applyAlignment="0" applyProtection="0"/>
    <xf numFmtId="0" fontId="22" fillId="0" borderId="0" applyNumberFormat="0" applyFill="0" applyBorder="0" applyAlignment="0" applyProtection="0"/>
    <xf numFmtId="2" fontId="3" fillId="0" borderId="0" applyFont="0" applyFill="0" applyBorder="0" applyAlignment="0" applyProtection="0"/>
    <xf numFmtId="0" fontId="23" fillId="31" borderId="0" applyNumberFormat="0" applyBorder="0" applyAlignment="0" applyProtection="0"/>
    <xf numFmtId="0" fontId="1" fillId="0" borderId="0" applyNumberFormat="0" applyFont="0" applyFill="0" applyAlignment="0" applyProtection="0"/>
    <xf numFmtId="0" fontId="24" fillId="0" borderId="19" applyNumberFormat="0" applyFill="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25" fillId="0" borderId="20" applyNumberFormat="0" applyFill="0" applyAlignment="0" applyProtection="0"/>
    <xf numFmtId="0" fontId="2" fillId="0" borderId="0" applyNumberFormat="0" applyFont="0" applyFill="0" applyAlignment="0" applyProtection="0"/>
    <xf numFmtId="0" fontId="26" fillId="0" borderId="21" applyNumberFormat="0" applyFill="0" applyAlignment="0" applyProtection="0"/>
    <xf numFmtId="0" fontId="26" fillId="0" borderId="0" applyNumberFormat="0" applyFill="0" applyBorder="0" applyAlignment="0" applyProtection="0"/>
    <xf numFmtId="0" fontId="10" fillId="0" borderId="0" applyNumberFormat="0" applyFill="0" applyBorder="0" applyAlignment="0" applyProtection="0">
      <alignment vertical="top"/>
      <protection locked="0"/>
    </xf>
    <xf numFmtId="0" fontId="27" fillId="32" borderId="17" applyNumberFormat="0" applyAlignment="0" applyProtection="0"/>
    <xf numFmtId="0" fontId="28" fillId="0" borderId="22" applyNumberFormat="0" applyFill="0" applyAlignment="0" applyProtection="0"/>
    <xf numFmtId="0" fontId="29" fillId="33" borderId="0" applyNumberFormat="0" applyBorder="0" applyAlignment="0" applyProtection="0"/>
    <xf numFmtId="0" fontId="17" fillId="0" borderId="0"/>
    <xf numFmtId="0" fontId="16" fillId="0" borderId="0">
      <alignment vertical="top"/>
    </xf>
    <xf numFmtId="0" fontId="17" fillId="34" borderId="23" applyNumberFormat="0" applyFont="0" applyAlignment="0" applyProtection="0"/>
    <xf numFmtId="0" fontId="30" fillId="29" borderId="24" applyNumberFormat="0" applyAlignment="0" applyProtection="0"/>
    <xf numFmtId="0" fontId="31" fillId="0" borderId="0" applyNumberFormat="0" applyFill="0" applyBorder="0" applyAlignment="0" applyProtection="0"/>
    <xf numFmtId="0" fontId="3" fillId="0" borderId="1" applyNumberFormat="0" applyFont="0" applyBorder="0" applyAlignment="0" applyProtection="0"/>
    <xf numFmtId="0" fontId="32" fillId="0" borderId="25" applyNumberFormat="0" applyFill="0" applyAlignment="0" applyProtection="0"/>
    <xf numFmtId="0" fontId="3" fillId="0" borderId="1" applyNumberFormat="0" applyFont="0" applyBorder="0" applyAlignment="0" applyProtection="0"/>
    <xf numFmtId="0" fontId="33" fillId="0" borderId="0" applyNumberFormat="0" applyFill="0" applyBorder="0" applyAlignment="0" applyProtection="0"/>
  </cellStyleXfs>
  <cellXfs count="77">
    <xf numFmtId="0" fontId="0" fillId="0" borderId="0" xfId="0" applyAlignment="1"/>
    <xf numFmtId="0" fontId="0" fillId="2" borderId="0" xfId="0" applyFill="1" applyAlignment="1"/>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4" fillId="3" borderId="0" xfId="0" applyFont="1" applyFill="1" applyAlignment="1">
      <alignment vertical="center" wrapText="1"/>
    </xf>
    <xf numFmtId="0" fontId="0" fillId="3" borderId="0" xfId="0" applyFill="1" applyAlignment="1">
      <alignment horizontal="left" vertical="center"/>
    </xf>
    <xf numFmtId="0" fontId="0" fillId="3" borderId="0" xfId="0" applyFill="1" applyAlignment="1">
      <alignment vertical="center"/>
    </xf>
    <xf numFmtId="0" fontId="0" fillId="3" borderId="0" xfId="0" applyFill="1" applyAlignment="1">
      <alignment horizontal="center" vertical="center"/>
    </xf>
    <xf numFmtId="0" fontId="0" fillId="3" borderId="4" xfId="0" applyFill="1" applyBorder="1" applyAlignment="1">
      <alignment vertical="center"/>
    </xf>
    <xf numFmtId="0" fontId="0" fillId="3" borderId="5" xfId="0" applyFill="1" applyBorder="1" applyAlignment="1">
      <alignment vertical="center"/>
    </xf>
    <xf numFmtId="0" fontId="3"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3" fillId="0" borderId="0" xfId="0" applyFont="1" applyAlignment="1" applyProtection="1">
      <alignment horizontal="center" vertical="center"/>
      <protection locked="0"/>
    </xf>
    <xf numFmtId="0" fontId="8" fillId="3" borderId="0" xfId="0" applyFont="1" applyFill="1" applyAlignment="1">
      <alignment vertical="center"/>
    </xf>
    <xf numFmtId="3" fontId="0" fillId="0" borderId="0" xfId="0" applyNumberFormat="1" applyAlignment="1">
      <alignment horizontal="center" vertical="center"/>
    </xf>
    <xf numFmtId="9" fontId="0" fillId="0" borderId="0" xfId="0" applyNumberFormat="1" applyAlignment="1">
      <alignment horizontal="center" vertical="center"/>
    </xf>
    <xf numFmtId="0" fontId="6" fillId="2" borderId="6" xfId="0" applyFont="1" applyFill="1" applyBorder="1" applyAlignment="1">
      <alignment horizontal="center" vertical="center" wrapText="1"/>
    </xf>
    <xf numFmtId="49" fontId="0" fillId="2" borderId="0" xfId="0" applyNumberFormat="1" applyFill="1" applyAlignment="1">
      <alignment horizontal="right" vertical="top" wrapText="1"/>
    </xf>
    <xf numFmtId="0" fontId="0" fillId="2" borderId="0" xfId="0" applyFill="1" applyAlignment="1">
      <alignment horizontal="right" vertical="top"/>
    </xf>
    <xf numFmtId="0" fontId="0" fillId="2" borderId="0" xfId="0" applyFill="1" applyAlignment="1">
      <alignment vertical="top" wrapText="1"/>
    </xf>
    <xf numFmtId="0" fontId="0" fillId="2" borderId="0" xfId="0" applyFill="1" applyAlignment="1" applyProtection="1">
      <alignment vertical="center"/>
      <protection locked="0"/>
    </xf>
    <xf numFmtId="0" fontId="7" fillId="3" borderId="0" xfId="0" applyFont="1" applyFill="1" applyAlignment="1">
      <alignment vertical="center"/>
    </xf>
    <xf numFmtId="0" fontId="7" fillId="3" borderId="0" xfId="0" applyFont="1" applyFill="1" applyAlignment="1">
      <alignment horizontal="center" vertical="center"/>
    </xf>
    <xf numFmtId="0" fontId="7" fillId="3" borderId="0" xfId="0" applyFont="1" applyFill="1" applyAlignment="1">
      <alignment horizontal="left" vertical="center"/>
    </xf>
    <xf numFmtId="0" fontId="11" fillId="3" borderId="0" xfId="0" applyFont="1" applyFill="1" applyAlignment="1">
      <alignment vertical="center"/>
    </xf>
    <xf numFmtId="0" fontId="12" fillId="3" borderId="0" xfId="0" applyFont="1" applyFill="1" applyAlignment="1">
      <alignment vertical="center"/>
    </xf>
    <xf numFmtId="0" fontId="13" fillId="3" borderId="5" xfId="0" applyFont="1" applyFill="1" applyBorder="1" applyAlignment="1">
      <alignment horizontal="right" vertical="center"/>
    </xf>
    <xf numFmtId="3" fontId="9" fillId="3" borderId="0" xfId="0" applyNumberFormat="1" applyFont="1" applyFill="1" applyAlignment="1">
      <alignment horizontal="center" vertical="center"/>
    </xf>
    <xf numFmtId="0" fontId="14" fillId="3" borderId="8" xfId="0" applyFont="1" applyFill="1" applyBorder="1" applyAlignment="1">
      <alignment horizontal="right" vertical="center"/>
    </xf>
    <xf numFmtId="0" fontId="15" fillId="0" borderId="0" xfId="0" applyFont="1" applyAlignment="1">
      <alignment horizontal="center" vertical="center" wrapText="1"/>
    </xf>
    <xf numFmtId="0" fontId="15" fillId="0" borderId="0" xfId="0" applyFont="1" applyAlignment="1">
      <alignment horizontal="left" vertical="center" wrapText="1"/>
    </xf>
    <xf numFmtId="0" fontId="0" fillId="3" borderId="12" xfId="0" applyFill="1" applyBorder="1" applyAlignment="1">
      <alignment vertical="center"/>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13" fillId="3" borderId="0" xfId="0" applyFont="1" applyFill="1" applyAlignment="1">
      <alignment horizontal="right" vertical="center"/>
    </xf>
    <xf numFmtId="0" fontId="14" fillId="3" borderId="0" xfId="0" applyFont="1" applyFill="1" applyAlignment="1">
      <alignment horizontal="right" vertical="center"/>
    </xf>
    <xf numFmtId="0" fontId="0" fillId="2" borderId="0" xfId="0" applyFill="1" applyAlignment="1">
      <alignment wrapText="1"/>
    </xf>
    <xf numFmtId="0" fontId="10" fillId="2" borderId="0" xfId="43" applyFill="1" applyAlignment="1" applyProtection="1">
      <alignment vertical="center"/>
      <protection locked="0"/>
    </xf>
    <xf numFmtId="0" fontId="15" fillId="3" borderId="0" xfId="0" applyFont="1" applyFill="1" applyAlignment="1">
      <alignment horizontal="right" vertical="center"/>
    </xf>
    <xf numFmtId="0" fontId="3" fillId="2" borderId="0" xfId="0" applyFont="1" applyFill="1" applyAlignment="1" applyProtection="1">
      <alignment vertical="center"/>
      <protection locked="0"/>
    </xf>
    <xf numFmtId="0" fontId="34" fillId="0" borderId="0" xfId="47" applyFont="1" applyAlignment="1">
      <alignment horizontal="center" vertical="center"/>
    </xf>
    <xf numFmtId="1" fontId="0" fillId="3" borderId="0" xfId="0" applyNumberFormat="1" applyFill="1" applyAlignment="1">
      <alignment vertical="center"/>
    </xf>
    <xf numFmtId="0" fontId="3" fillId="3" borderId="0" xfId="0" applyFont="1" applyFill="1" applyAlignment="1">
      <alignment horizontal="left" vertical="center"/>
    </xf>
    <xf numFmtId="0" fontId="3" fillId="0" borderId="0" xfId="0" applyFont="1" applyAlignment="1">
      <alignment horizontal="left" vertical="top" wrapText="1"/>
    </xf>
    <xf numFmtId="0" fontId="2" fillId="3" borderId="2"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1" fontId="3" fillId="3" borderId="0" xfId="0" applyNumberFormat="1" applyFont="1" applyFill="1" applyAlignment="1">
      <alignment horizontal="center" vertical="center"/>
    </xf>
    <xf numFmtId="0" fontId="2" fillId="0" borderId="0" xfId="0" applyFont="1" applyAlignment="1" applyProtection="1">
      <alignment horizontal="center" vertical="center"/>
      <protection locked="0"/>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15" fillId="3" borderId="0" xfId="0" applyFont="1" applyFill="1" applyAlignment="1">
      <alignment horizontal="left" vertical="center" wrapText="1"/>
    </xf>
    <xf numFmtId="0" fontId="2" fillId="2" borderId="0" xfId="0" applyFont="1" applyFill="1" applyAlignment="1"/>
    <xf numFmtId="0" fontId="3" fillId="3" borderId="0" xfId="0" applyFont="1" applyFill="1" applyAlignment="1">
      <alignment vertical="center"/>
    </xf>
    <xf numFmtId="0" fontId="2" fillId="3" borderId="0" xfId="0" applyFont="1" applyFill="1" applyAlignment="1">
      <alignment horizontal="center" vertical="center"/>
    </xf>
    <xf numFmtId="0" fontId="2" fillId="3" borderId="7" xfId="0" applyFont="1" applyFill="1" applyBorder="1" applyAlignment="1">
      <alignment horizontal="center" vertical="center"/>
    </xf>
    <xf numFmtId="0" fontId="3" fillId="3" borderId="0" xfId="0" applyFont="1" applyFill="1" applyAlignment="1">
      <alignment horizontal="center" vertical="center"/>
    </xf>
    <xf numFmtId="0" fontId="2" fillId="3" borderId="0" xfId="0" applyFont="1" applyFill="1" applyAlignment="1">
      <alignment horizontal="left" vertical="center" wrapText="1"/>
    </xf>
    <xf numFmtId="0" fontId="2" fillId="3" borderId="0" xfId="0" applyFont="1" applyFill="1" applyAlignment="1">
      <alignment horizontal="left" vertical="center" wrapText="1"/>
    </xf>
    <xf numFmtId="0" fontId="2" fillId="3" borderId="0" xfId="0" applyFont="1" applyFill="1" applyAlignment="1">
      <alignment vertical="center" wrapText="1"/>
    </xf>
    <xf numFmtId="0" fontId="2" fillId="3" borderId="2" xfId="0" applyFont="1" applyFill="1" applyBorder="1" applyAlignment="1">
      <alignment horizontal="left" vertical="center" wrapText="1"/>
    </xf>
    <xf numFmtId="0" fontId="2" fillId="3" borderId="10"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13" fillId="3" borderId="3" xfId="0" applyFont="1" applyFill="1" applyBorder="1" applyAlignment="1">
      <alignment horizontal="center" vertical="center" wrapText="1"/>
    </xf>
    <xf numFmtId="0" fontId="2" fillId="3" borderId="3" xfId="0" applyFont="1" applyFill="1" applyBorder="1" applyAlignment="1">
      <alignment vertical="center" wrapText="1"/>
    </xf>
    <xf numFmtId="0" fontId="2" fillId="3" borderId="5" xfId="0" applyFont="1" applyFill="1" applyBorder="1" applyAlignment="1">
      <alignment vertical="center" wrapText="1"/>
    </xf>
    <xf numFmtId="0" fontId="2" fillId="3" borderId="12" xfId="0" applyFont="1" applyFill="1" applyBorder="1" applyAlignment="1">
      <alignment vertical="center" wrapText="1"/>
    </xf>
    <xf numFmtId="0" fontId="2" fillId="0" borderId="0" xfId="0" applyFont="1" applyAlignment="1" applyProtection="1">
      <alignment horizontal="center" vertical="center" wrapText="1"/>
      <protection locked="0"/>
    </xf>
    <xf numFmtId="0" fontId="2" fillId="3" borderId="4" xfId="0" applyFont="1" applyFill="1" applyBorder="1" applyAlignment="1">
      <alignment vertical="center" wrapText="1"/>
    </xf>
    <xf numFmtId="1" fontId="2" fillId="3" borderId="0" xfId="0" applyNumberFormat="1" applyFont="1" applyFill="1" applyAlignment="1">
      <alignmen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horizontal="left" vertical="center" wrapText="1"/>
    </xf>
    <xf numFmtId="0" fontId="13" fillId="3" borderId="9" xfId="0" applyFont="1" applyFill="1" applyBorder="1" applyAlignment="1">
      <alignment horizontal="center" vertical="center" wrapText="1"/>
    </xf>
    <xf numFmtId="1" fontId="3" fillId="0" borderId="0" xfId="0" applyNumberFormat="1" applyFont="1" applyAlignment="1" applyProtection="1">
      <alignment horizontal="center" vertical="center"/>
      <protection locked="0"/>
    </xf>
  </cellXfs>
  <cellStyles count="5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0" xfId="28" xr:uid="{00000000-0005-0000-0000-00001B000000}"/>
    <cellStyle name="Currency0" xfId="29" xr:uid="{00000000-0005-0000-0000-00001C000000}"/>
    <cellStyle name="Currency0 2" xfId="30" xr:uid="{00000000-0005-0000-0000-00001D000000}"/>
    <cellStyle name="Date" xfId="31" xr:uid="{00000000-0005-0000-0000-00001E000000}"/>
    <cellStyle name="Explanatory Text" xfId="32" builtinId="53" customBuiltin="1"/>
    <cellStyle name="Fixed" xfId="33" xr:uid="{00000000-0005-0000-0000-000020000000}"/>
    <cellStyle name="Good" xfId="34" builtinId="26" customBuiltin="1"/>
    <cellStyle name="Heading 1" xfId="35" builtinId="16" customBuiltin="1"/>
    <cellStyle name="Heading 1 2" xfId="36" xr:uid="{00000000-0005-0000-0000-000023000000}"/>
    <cellStyle name="Heading 1 3" xfId="37" xr:uid="{00000000-0005-0000-0000-000024000000}"/>
    <cellStyle name="Heading 2" xfId="38" builtinId="17" customBuiltin="1"/>
    <cellStyle name="Heading 2 2" xfId="39" xr:uid="{00000000-0005-0000-0000-000026000000}"/>
    <cellStyle name="Heading 2 3" xfId="40" xr:uid="{00000000-0005-0000-0000-000027000000}"/>
    <cellStyle name="Heading 3" xfId="41" builtinId="18" customBuiltin="1"/>
    <cellStyle name="Heading 4" xfId="42" builtinId="19" customBuiltin="1"/>
    <cellStyle name="Hyperlink" xfId="43" builtinId="8"/>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3" xfId="48" xr:uid="{00000000-0005-0000-0000-000030000000}"/>
    <cellStyle name="Note 2" xfId="49" xr:uid="{00000000-0005-0000-0000-000031000000}"/>
    <cellStyle name="Output" xfId="50" builtinId="21" customBuiltin="1"/>
    <cellStyle name="Title" xfId="51" builtinId="15" customBuiltin="1"/>
    <cellStyle name="Total" xfId="52" builtinId="25" customBuiltin="1"/>
    <cellStyle name="Total 2" xfId="53" xr:uid="{00000000-0005-0000-0000-000035000000}"/>
    <cellStyle name="Total 3" xfId="54" xr:uid="{00000000-0005-0000-0000-000036000000}"/>
    <cellStyle name="Warning Text" xfId="55" builtinId="11" customBuiltin="1"/>
  </cellStyles>
  <dxfs count="5">
    <dxf>
      <font>
        <condense val="0"/>
        <extend val="0"/>
        <color indexed="9"/>
      </font>
    </dxf>
    <dxf>
      <fill>
        <patternFill>
          <bgColor indexed="13"/>
        </patternFill>
      </fill>
    </dxf>
    <dxf>
      <fill>
        <patternFill>
          <bgColor indexed="10"/>
        </patternFill>
      </fill>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13" Type="http://schemas.openxmlformats.org/officeDocument/2006/relationships/customXml" Target="../customXml/item7.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36"/>
  <sheetViews>
    <sheetView workbookViewId="0">
      <selection activeCell="C9" sqref="C9"/>
    </sheetView>
  </sheetViews>
  <sheetFormatPr defaultColWidth="8.88671875" defaultRowHeight="15"/>
  <cols>
    <col min="1" max="2" width="8.88671875" style="1"/>
    <col min="3" max="3" width="75.33203125" style="1" customWidth="1"/>
    <col min="4" max="16384" width="8.88671875" style="1"/>
  </cols>
  <sheetData>
    <row r="2" spans="2:3" ht="15.75">
      <c r="B2" s="54" t="s">
        <v>0</v>
      </c>
    </row>
    <row r="3" spans="2:3">
      <c r="B3" s="18" t="s">
        <v>1</v>
      </c>
      <c r="C3" s="20"/>
    </row>
    <row r="4" spans="2:3">
      <c r="B4" s="18" t="s">
        <v>2</v>
      </c>
      <c r="C4" s="37"/>
    </row>
    <row r="5" spans="2:3">
      <c r="B5" s="18" t="s">
        <v>3</v>
      </c>
      <c r="C5" s="20"/>
    </row>
    <row r="6" spans="2:3" ht="18" customHeight="1">
      <c r="B6" s="18" t="s">
        <v>4</v>
      </c>
      <c r="C6" s="43" t="s">
        <v>5</v>
      </c>
    </row>
    <row r="9" spans="2:3" ht="15.75">
      <c r="B9" s="54" t="s">
        <v>6</v>
      </c>
    </row>
    <row r="10" spans="2:3">
      <c r="B10" s="18" t="s">
        <v>1</v>
      </c>
      <c r="C10" s="39"/>
    </row>
    <row r="11" spans="2:3">
      <c r="B11" s="18" t="s">
        <v>2</v>
      </c>
      <c r="C11" s="37"/>
    </row>
    <row r="12" spans="2:3">
      <c r="B12" s="18" t="s">
        <v>3</v>
      </c>
      <c r="C12" s="20"/>
    </row>
    <row r="13" spans="2:3">
      <c r="B13" s="18" t="s">
        <v>4</v>
      </c>
      <c r="C13" s="20"/>
    </row>
    <row r="14" spans="2:3">
      <c r="B14" s="18"/>
      <c r="C14" s="20"/>
    </row>
    <row r="15" spans="2:3" ht="15.75">
      <c r="B15" s="54" t="s">
        <v>7</v>
      </c>
    </row>
    <row r="17" spans="2:3" ht="45">
      <c r="B17" s="17" t="s">
        <v>8</v>
      </c>
      <c r="C17" s="19" t="s">
        <v>9</v>
      </c>
    </row>
    <row r="18" spans="2:3" ht="60">
      <c r="B18" s="17" t="s">
        <v>10</v>
      </c>
      <c r="C18" s="19" t="s">
        <v>11</v>
      </c>
    </row>
    <row r="19" spans="2:3" ht="60">
      <c r="B19" s="17" t="s">
        <v>12</v>
      </c>
      <c r="C19" s="19" t="s">
        <v>13</v>
      </c>
    </row>
    <row r="20" spans="2:3" ht="48" customHeight="1">
      <c r="B20" s="17" t="s">
        <v>14</v>
      </c>
      <c r="C20" s="19" t="s">
        <v>15</v>
      </c>
    </row>
    <row r="21" spans="2:3" ht="30">
      <c r="B21" s="17" t="s">
        <v>16</v>
      </c>
      <c r="C21" s="19" t="s">
        <v>17</v>
      </c>
    </row>
    <row r="22" spans="2:3" ht="103.5" customHeight="1">
      <c r="B22" s="17" t="s">
        <v>18</v>
      </c>
      <c r="C22" s="19" t="s">
        <v>19</v>
      </c>
    </row>
    <row r="23" spans="2:3" ht="15.75">
      <c r="B23" s="54" t="s">
        <v>20</v>
      </c>
    </row>
    <row r="24" spans="2:3">
      <c r="B24" s="17"/>
      <c r="C24" s="19"/>
    </row>
    <row r="25" spans="2:3" ht="58.5" customHeight="1">
      <c r="B25" s="17" t="s">
        <v>8</v>
      </c>
      <c r="C25" s="36" t="s">
        <v>21</v>
      </c>
    </row>
    <row r="26" spans="2:3" ht="60" customHeight="1">
      <c r="B26" s="17" t="s">
        <v>10</v>
      </c>
      <c r="C26" s="36" t="s">
        <v>22</v>
      </c>
    </row>
    <row r="27" spans="2:3" ht="60">
      <c r="B27" s="17" t="s">
        <v>12</v>
      </c>
      <c r="C27" s="36" t="s">
        <v>23</v>
      </c>
    </row>
    <row r="28" spans="2:3">
      <c r="C28" s="36"/>
    </row>
    <row r="29" spans="2:3">
      <c r="C29" s="36"/>
    </row>
    <row r="30" spans="2:3">
      <c r="C30" s="36"/>
    </row>
    <row r="31" spans="2:3">
      <c r="C31" s="36"/>
    </row>
    <row r="32" spans="2:3">
      <c r="C32" s="36"/>
    </row>
    <row r="33" spans="3:3">
      <c r="C33" s="36"/>
    </row>
    <row r="34" spans="3:3">
      <c r="C34" s="36"/>
    </row>
    <row r="35" spans="3:3">
      <c r="C35" s="36"/>
    </row>
    <row r="36" spans="3:3">
      <c r="C36" s="36"/>
    </row>
  </sheetData>
  <phoneticPr fontId="5" type="noConversion"/>
  <pageMargins left="0.75" right="0.75" top="1" bottom="1" header="0.5" footer="0.5"/>
  <pageSetup paperSize="8"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91"/>
  <sheetViews>
    <sheetView tabSelected="1" zoomScale="80" zoomScaleNormal="80" workbookViewId="0">
      <selection activeCell="K28" sqref="K28"/>
    </sheetView>
  </sheetViews>
  <sheetFormatPr defaultColWidth="8.88671875" defaultRowHeight="15"/>
  <cols>
    <col min="1" max="1" width="2.77734375" style="6" customWidth="1"/>
    <col min="2" max="2" width="9.88671875" style="7" customWidth="1"/>
    <col min="3" max="6" width="23" style="5" customWidth="1"/>
    <col min="7" max="7" width="23.77734375" style="5" customWidth="1"/>
    <col min="8" max="8" width="12.21875" style="7" customWidth="1"/>
    <col min="9" max="9" width="12.21875" style="13" customWidth="1"/>
    <col min="10" max="10" width="2.77734375" style="6" customWidth="1"/>
    <col min="11" max="11" width="25.77734375" style="6" customWidth="1"/>
    <col min="12" max="16" width="12.88671875" style="7" customWidth="1"/>
    <col min="17" max="16384" width="8.88671875" style="6"/>
  </cols>
  <sheetData>
    <row r="2" spans="1:20" s="21" customFormat="1" ht="18.75">
      <c r="B2" s="23" t="s">
        <v>24</v>
      </c>
      <c r="C2" s="23"/>
      <c r="D2" s="23"/>
      <c r="E2" s="23"/>
      <c r="F2" s="23"/>
      <c r="G2" s="23"/>
      <c r="H2" s="22"/>
      <c r="I2" s="24"/>
      <c r="L2" s="22"/>
      <c r="M2" s="22"/>
      <c r="N2" s="22"/>
      <c r="O2" s="22"/>
      <c r="P2" s="22"/>
    </row>
    <row r="3" spans="1:20" s="25" customFormat="1" ht="15.75">
      <c r="A3" s="55"/>
      <c r="B3" s="42"/>
      <c r="C3" s="42"/>
      <c r="D3" s="42"/>
      <c r="E3" s="42"/>
      <c r="F3" s="42"/>
      <c r="G3" s="35"/>
      <c r="H3" s="56"/>
      <c r="I3" s="56"/>
      <c r="J3" s="55"/>
      <c r="K3" s="28" t="s">
        <v>25</v>
      </c>
      <c r="L3" s="57">
        <v>2022</v>
      </c>
      <c r="M3" s="57">
        <v>2028</v>
      </c>
      <c r="N3" s="58"/>
      <c r="O3" s="58"/>
      <c r="P3" s="58"/>
      <c r="Q3" s="55"/>
      <c r="R3" s="55"/>
      <c r="S3" s="55"/>
      <c r="T3" s="55"/>
    </row>
    <row r="4" spans="1:20" s="25" customFormat="1" ht="15" customHeight="1">
      <c r="A4" s="55"/>
      <c r="B4" s="59" t="s">
        <v>26</v>
      </c>
      <c r="C4" s="59"/>
      <c r="D4" s="59"/>
      <c r="E4" s="59"/>
      <c r="F4" s="59"/>
      <c r="G4" s="55"/>
      <c r="H4" s="55"/>
      <c r="I4" s="55"/>
      <c r="J4" s="55"/>
      <c r="K4" s="26" t="s">
        <v>27</v>
      </c>
      <c r="L4" s="27">
        <f>SUM(L14:L91)</f>
        <v>40</v>
      </c>
      <c r="M4" s="27">
        <f>SUM(L14:L91)</f>
        <v>40</v>
      </c>
      <c r="N4" s="58"/>
      <c r="O4" s="58"/>
      <c r="P4" s="58"/>
      <c r="Q4" s="55"/>
      <c r="R4" s="55"/>
      <c r="S4" s="55"/>
      <c r="T4" s="55"/>
    </row>
    <row r="5" spans="1:20" s="25" customFormat="1" ht="15" customHeight="1">
      <c r="A5" s="55"/>
      <c r="B5" s="59"/>
      <c r="C5" s="59"/>
      <c r="D5" s="59"/>
      <c r="E5" s="59"/>
      <c r="F5" s="59"/>
      <c r="G5" s="34"/>
      <c r="H5" s="27"/>
      <c r="I5" s="27"/>
      <c r="J5" s="55"/>
      <c r="K5" s="26" t="s">
        <v>28</v>
      </c>
      <c r="L5" s="27">
        <f>SUM(H20:H91)</f>
        <v>90616</v>
      </c>
      <c r="M5" s="27">
        <f>SUM(I20:I91)</f>
        <v>95484.262463348976</v>
      </c>
      <c r="N5" s="58"/>
      <c r="O5" s="58"/>
      <c r="P5" s="58"/>
      <c r="Q5" s="55"/>
      <c r="R5" s="55"/>
      <c r="S5" s="55"/>
      <c r="T5" s="55"/>
    </row>
    <row r="6" spans="1:20" s="25" customFormat="1" ht="15.75" customHeight="1">
      <c r="A6" s="55"/>
      <c r="B6" s="59"/>
      <c r="C6" s="59"/>
      <c r="D6" s="59"/>
      <c r="E6" s="59"/>
      <c r="F6" s="59"/>
      <c r="G6" s="55"/>
      <c r="H6" s="55"/>
      <c r="I6" s="55"/>
      <c r="J6" s="55"/>
      <c r="K6" s="26" t="s">
        <v>29</v>
      </c>
      <c r="L6" s="27">
        <f>L5/L4</f>
        <v>2265.4</v>
      </c>
      <c r="M6" s="27">
        <f>M5/M4</f>
        <v>2387.1065615837242</v>
      </c>
      <c r="N6" s="58"/>
      <c r="O6" s="58"/>
      <c r="P6" s="58"/>
      <c r="Q6" s="55"/>
      <c r="R6" s="55"/>
      <c r="S6" s="55"/>
      <c r="T6" s="55"/>
    </row>
    <row r="7" spans="1:20" s="25" customFormat="1" ht="15.75" customHeight="1">
      <c r="A7" s="55"/>
      <c r="B7" s="60"/>
      <c r="C7" s="60"/>
      <c r="D7" s="60"/>
      <c r="E7" s="60"/>
      <c r="F7" s="60"/>
      <c r="G7" s="55"/>
      <c r="H7" s="55"/>
      <c r="I7" s="55"/>
      <c r="J7" s="55"/>
      <c r="K7" s="34"/>
      <c r="L7" s="27"/>
      <c r="M7" s="27"/>
      <c r="N7" s="58"/>
      <c r="O7" s="58"/>
      <c r="P7" s="58"/>
      <c r="Q7" s="55"/>
      <c r="R7" s="55"/>
      <c r="S7" s="55"/>
      <c r="T7" s="55"/>
    </row>
    <row r="8" spans="1:20" s="25" customFormat="1" ht="15.75" customHeight="1">
      <c r="A8" s="55"/>
      <c r="B8" s="53" t="s">
        <v>30</v>
      </c>
      <c r="C8" s="53"/>
      <c r="D8" s="53"/>
      <c r="E8" s="53"/>
      <c r="F8" s="53"/>
      <c r="G8" s="55"/>
      <c r="H8" s="55"/>
      <c r="I8" s="55"/>
      <c r="J8" s="55"/>
      <c r="K8" s="34"/>
      <c r="L8" s="27"/>
      <c r="M8" s="27"/>
      <c r="N8" s="58"/>
      <c r="O8" s="58"/>
      <c r="P8" s="38" t="s">
        <v>31</v>
      </c>
      <c r="Q8" s="55"/>
      <c r="R8" s="55"/>
      <c r="S8" s="55"/>
      <c r="T8" s="55"/>
    </row>
    <row r="9" spans="1:20">
      <c r="L9" s="6"/>
      <c r="M9" s="6"/>
    </row>
    <row r="10" spans="1:20" ht="51" customHeight="1">
      <c r="B10" s="16" t="s">
        <v>32</v>
      </c>
      <c r="C10" s="16" t="s">
        <v>33</v>
      </c>
      <c r="D10" s="16" t="s">
        <v>34</v>
      </c>
      <c r="E10" s="16" t="s">
        <v>35</v>
      </c>
      <c r="F10" s="16" t="s">
        <v>36</v>
      </c>
      <c r="G10" s="16" t="s">
        <v>37</v>
      </c>
      <c r="H10" s="16" t="s">
        <v>38</v>
      </c>
      <c r="I10" s="16" t="s">
        <v>39</v>
      </c>
      <c r="J10" s="32"/>
      <c r="K10" s="16" t="s">
        <v>40</v>
      </c>
      <c r="L10" s="33" t="s">
        <v>41</v>
      </c>
      <c r="M10" s="50" t="s">
        <v>42</v>
      </c>
      <c r="N10" s="51"/>
      <c r="O10" s="51"/>
      <c r="P10" s="52"/>
    </row>
    <row r="11" spans="1:20" ht="15.75" thickBot="1"/>
    <row r="12" spans="1:20" s="4" customFormat="1" ht="32.25" thickBot="1">
      <c r="A12" s="61"/>
      <c r="B12" s="44" t="s">
        <v>43</v>
      </c>
      <c r="C12" s="62" t="s">
        <v>44</v>
      </c>
      <c r="D12" s="62" t="s">
        <v>45</v>
      </c>
      <c r="E12" s="62" t="s">
        <v>46</v>
      </c>
      <c r="F12" s="62" t="s">
        <v>47</v>
      </c>
      <c r="G12" s="62" t="s">
        <v>48</v>
      </c>
      <c r="H12" s="44" t="s">
        <v>49</v>
      </c>
      <c r="I12" s="44" t="s">
        <v>50</v>
      </c>
      <c r="J12" s="61"/>
      <c r="K12" s="63" t="s">
        <v>51</v>
      </c>
      <c r="L12" s="44" t="s">
        <v>52</v>
      </c>
      <c r="M12" s="45" t="s">
        <v>49</v>
      </c>
      <c r="N12" s="44" t="s">
        <v>53</v>
      </c>
      <c r="O12" s="45" t="s">
        <v>50</v>
      </c>
      <c r="P12" s="44" t="s">
        <v>54</v>
      </c>
      <c r="Q12" s="61"/>
      <c r="R12" s="61"/>
      <c r="S12" s="61"/>
      <c r="T12" s="61"/>
    </row>
    <row r="13" spans="1:20" s="4" customFormat="1" ht="15.75">
      <c r="A13" s="61"/>
      <c r="B13" s="64"/>
      <c r="C13" s="65"/>
      <c r="D13" s="65"/>
      <c r="E13" s="65"/>
      <c r="F13" s="65"/>
      <c r="G13" s="65"/>
      <c r="H13" s="64"/>
      <c r="I13" s="66"/>
      <c r="J13" s="61"/>
      <c r="K13" s="67"/>
      <c r="L13" s="64"/>
      <c r="M13" s="64"/>
      <c r="N13" s="64"/>
      <c r="O13" s="64"/>
      <c r="P13" s="64"/>
      <c r="Q13" s="61"/>
      <c r="R13" s="61"/>
      <c r="S13" s="61"/>
      <c r="T13" s="61"/>
    </row>
    <row r="14" spans="1:20" s="4" customFormat="1" ht="15.75">
      <c r="A14" s="68"/>
      <c r="B14" s="29" t="s">
        <v>55</v>
      </c>
      <c r="C14" s="30" t="s">
        <v>56</v>
      </c>
      <c r="D14" s="30" t="s">
        <v>57</v>
      </c>
      <c r="E14" s="30"/>
      <c r="F14" s="30" t="s">
        <v>58</v>
      </c>
      <c r="G14" s="30" t="s">
        <v>59</v>
      </c>
      <c r="H14" s="29">
        <v>480</v>
      </c>
      <c r="I14" s="29">
        <v>502</v>
      </c>
      <c r="J14" s="69"/>
      <c r="K14" s="46" t="s">
        <v>60</v>
      </c>
      <c r="L14" s="70">
        <v>2</v>
      </c>
      <c r="M14" s="14">
        <f t="shared" ref="M14:M45" si="0">IF(K14="",0,(SUMIF($G$20:$G$91,K14,$H$20:$H$91)))</f>
        <v>4305</v>
      </c>
      <c r="N14" s="15">
        <f>IF(K14="",-1,(-($L$6-(M14/L14))/$L$6))</f>
        <v>-4.9836673435154979E-2</v>
      </c>
      <c r="O14" s="14">
        <f t="shared" ref="O14:O45" si="1">IF(K14="",0,(SUMIF($G$19:$G$91,K14,$I$19:$I$91)))</f>
        <v>4365.4856261372151</v>
      </c>
      <c r="P14" s="15">
        <f>IF(K14="",-1,(-($M$6-(O14/L14))/$M$6))</f>
        <v>-8.5611489576540578E-2</v>
      </c>
      <c r="Q14" s="71"/>
      <c r="R14" s="61"/>
      <c r="S14" s="61"/>
      <c r="T14" s="61"/>
    </row>
    <row r="15" spans="1:20" s="4" customFormat="1" ht="15.75">
      <c r="A15" s="68"/>
      <c r="B15" s="29" t="s">
        <v>61</v>
      </c>
      <c r="C15" s="30" t="s">
        <v>62</v>
      </c>
      <c r="D15" s="30" t="s">
        <v>63</v>
      </c>
      <c r="E15" s="30"/>
      <c r="F15" s="30" t="s">
        <v>58</v>
      </c>
      <c r="G15" s="30" t="s">
        <v>59</v>
      </c>
      <c r="H15" s="29">
        <v>67</v>
      </c>
      <c r="I15" s="29">
        <v>68</v>
      </c>
      <c r="J15" s="69"/>
      <c r="K15" s="46" t="s">
        <v>64</v>
      </c>
      <c r="L15" s="70">
        <v>2</v>
      </c>
      <c r="M15" s="14">
        <f t="shared" si="0"/>
        <v>4788</v>
      </c>
      <c r="N15" s="15">
        <f>IF(K15="",-1,(-($L$6-(M15/L15))/$L$6))</f>
        <v>5.6767016862364218E-2</v>
      </c>
      <c r="O15" s="14">
        <f t="shared" si="1"/>
        <v>4953.896504368784</v>
      </c>
      <c r="P15" s="15">
        <f>IF(K15="",-1,(-($M$6-(O15/L15))/$M$6))</f>
        <v>3.7636229587112519E-2</v>
      </c>
      <c r="Q15" s="71"/>
      <c r="R15" s="61"/>
      <c r="S15" s="61"/>
      <c r="T15" s="72"/>
    </row>
    <row r="16" spans="1:20" s="4" customFormat="1" ht="15.75">
      <c r="A16" s="68"/>
      <c r="B16" s="29" t="s">
        <v>65</v>
      </c>
      <c r="C16" s="30" t="s">
        <v>66</v>
      </c>
      <c r="D16" s="30" t="s">
        <v>67</v>
      </c>
      <c r="E16" s="30"/>
      <c r="F16" s="30"/>
      <c r="G16" s="30" t="s">
        <v>59</v>
      </c>
      <c r="H16" s="29">
        <v>893</v>
      </c>
      <c r="I16" s="29">
        <v>897</v>
      </c>
      <c r="J16" s="69"/>
      <c r="K16" s="46" t="s">
        <v>68</v>
      </c>
      <c r="L16" s="70">
        <v>2</v>
      </c>
      <c r="M16" s="14">
        <f t="shared" si="0"/>
        <v>3941</v>
      </c>
      <c r="N16" s="15">
        <f t="shared" ref="N16:N78" si="2">IF(K16="",-1,(-($L$6-(M16/L16))/$L$6))</f>
        <v>-0.13017568641299554</v>
      </c>
      <c r="O16" s="14">
        <f t="shared" si="1"/>
        <v>4048.0620838131972</v>
      </c>
      <c r="P16" s="15">
        <f t="shared" ref="P16:P78" si="3">IF(K16="",-1,(-($M$6-(O16/L16))/$M$6))</f>
        <v>-0.15209858056619116</v>
      </c>
      <c r="Q16" s="71"/>
      <c r="R16" s="61"/>
      <c r="S16" s="61"/>
      <c r="T16" s="72"/>
    </row>
    <row r="17" spans="1:20" s="4" customFormat="1" ht="15.75">
      <c r="A17" s="68"/>
      <c r="B17" s="29" t="s">
        <v>69</v>
      </c>
      <c r="C17" s="30" t="s">
        <v>70</v>
      </c>
      <c r="D17" s="30" t="s">
        <v>71</v>
      </c>
      <c r="E17" s="30" t="s">
        <v>72</v>
      </c>
      <c r="F17" s="30"/>
      <c r="G17" s="30" t="s">
        <v>59</v>
      </c>
      <c r="H17" s="29">
        <v>759</v>
      </c>
      <c r="I17" s="29">
        <v>780</v>
      </c>
      <c r="J17" s="69"/>
      <c r="K17" s="46" t="s">
        <v>73</v>
      </c>
      <c r="L17" s="70">
        <v>2</v>
      </c>
      <c r="M17" s="14">
        <f t="shared" si="0"/>
        <v>4443</v>
      </c>
      <c r="N17" s="15">
        <f t="shared" si="2"/>
        <v>-1.9378476207292349E-2</v>
      </c>
      <c r="O17" s="14">
        <f t="shared" si="1"/>
        <v>4446.1169186848492</v>
      </c>
      <c r="P17" s="15">
        <f t="shared" si="3"/>
        <v>-6.8722571870634047E-2</v>
      </c>
      <c r="Q17" s="71"/>
      <c r="R17" s="61"/>
      <c r="S17" s="61"/>
      <c r="T17" s="72"/>
    </row>
    <row r="18" spans="1:20" s="4" customFormat="1" ht="15.75">
      <c r="A18" s="68"/>
      <c r="B18" s="29" t="s">
        <v>74</v>
      </c>
      <c r="C18" s="30" t="s">
        <v>75</v>
      </c>
      <c r="D18" s="30" t="s">
        <v>71</v>
      </c>
      <c r="E18" s="30" t="s">
        <v>76</v>
      </c>
      <c r="F18" s="30"/>
      <c r="G18" s="30" t="s">
        <v>59</v>
      </c>
      <c r="H18" s="29">
        <v>803</v>
      </c>
      <c r="I18" s="29">
        <v>824</v>
      </c>
      <c r="J18" s="69"/>
      <c r="K18" s="46" t="s">
        <v>77</v>
      </c>
      <c r="L18" s="70">
        <v>2</v>
      </c>
      <c r="M18" s="14">
        <f t="shared" si="0"/>
        <v>3928</v>
      </c>
      <c r="N18" s="15">
        <f t="shared" si="2"/>
        <v>-0.13304493687648983</v>
      </c>
      <c r="O18" s="14">
        <f t="shared" si="1"/>
        <v>4115.259408688923</v>
      </c>
      <c r="P18" s="15">
        <f t="shared" si="3"/>
        <v>-0.13802352293006623</v>
      </c>
      <c r="Q18" s="71"/>
      <c r="R18" s="61"/>
      <c r="S18" s="61"/>
      <c r="T18" s="72"/>
    </row>
    <row r="19" spans="1:20" s="4" customFormat="1" ht="15.75">
      <c r="A19" s="61"/>
      <c r="B19" s="73"/>
      <c r="C19" s="74"/>
      <c r="D19" s="74"/>
      <c r="E19" s="74"/>
      <c r="F19" s="74"/>
      <c r="G19" s="74"/>
      <c r="H19" s="73"/>
      <c r="I19" s="75"/>
      <c r="J19" s="68"/>
      <c r="K19" s="46" t="s">
        <v>78</v>
      </c>
      <c r="L19" s="70">
        <v>2</v>
      </c>
      <c r="M19" s="14">
        <f t="shared" si="0"/>
        <v>4409</v>
      </c>
      <c r="N19" s="15">
        <f t="shared" si="2"/>
        <v>-2.6882669727200534E-2</v>
      </c>
      <c r="O19" s="14">
        <f t="shared" si="1"/>
        <v>4443.4422849026741</v>
      </c>
      <c r="P19" s="15">
        <f t="shared" si="3"/>
        <v>-6.9282796919908893E-2</v>
      </c>
      <c r="Q19" s="71"/>
      <c r="R19" s="61"/>
      <c r="S19" s="61"/>
      <c r="T19" s="72"/>
    </row>
    <row r="20" spans="1:20" ht="15.75">
      <c r="A20" s="9"/>
      <c r="B20" s="12" t="s">
        <v>79</v>
      </c>
      <c r="C20" s="10"/>
      <c r="D20" s="11"/>
      <c r="E20" s="11"/>
      <c r="F20" s="11"/>
      <c r="G20" s="10" t="s">
        <v>60</v>
      </c>
      <c r="H20" s="40">
        <v>2005</v>
      </c>
      <c r="I20" s="76">
        <v>2032.592177767888</v>
      </c>
      <c r="J20" s="31"/>
      <c r="K20" s="46" t="s">
        <v>80</v>
      </c>
      <c r="L20" s="70">
        <v>2</v>
      </c>
      <c r="M20" s="14">
        <f t="shared" si="0"/>
        <v>4959</v>
      </c>
      <c r="N20" s="15">
        <f t="shared" si="2"/>
        <v>9.4508696036020079E-2</v>
      </c>
      <c r="O20" s="14">
        <f t="shared" si="1"/>
        <v>5107.2811533360846</v>
      </c>
      <c r="P20" s="15">
        <f t="shared" si="3"/>
        <v>6.9763963521524225E-2</v>
      </c>
      <c r="Q20" s="8"/>
      <c r="T20" s="41"/>
    </row>
    <row r="21" spans="1:20" ht="15.75">
      <c r="A21" s="9"/>
      <c r="B21" s="12" t="s">
        <v>81</v>
      </c>
      <c r="C21" s="10"/>
      <c r="D21" s="11"/>
      <c r="E21" s="11"/>
      <c r="F21" s="11"/>
      <c r="G21" s="10" t="s">
        <v>60</v>
      </c>
      <c r="H21" s="40">
        <v>2300</v>
      </c>
      <c r="I21" s="76">
        <v>2332.8934483693274</v>
      </c>
      <c r="J21" s="31"/>
      <c r="K21" s="47" t="s">
        <v>82</v>
      </c>
      <c r="L21" s="70">
        <v>2</v>
      </c>
      <c r="M21" s="14">
        <f t="shared" si="0"/>
        <v>4171</v>
      </c>
      <c r="N21" s="15">
        <f t="shared" si="2"/>
        <v>-7.9412024366557823E-2</v>
      </c>
      <c r="O21" s="14">
        <f t="shared" si="1"/>
        <v>4216.3990083350091</v>
      </c>
      <c r="P21" s="15">
        <f t="shared" si="3"/>
        <v>-0.11683896391754668</v>
      </c>
      <c r="Q21" s="8"/>
      <c r="T21" s="41"/>
    </row>
    <row r="22" spans="1:20" ht="15.75">
      <c r="A22" s="9"/>
      <c r="B22" s="12" t="s">
        <v>83</v>
      </c>
      <c r="C22" s="10"/>
      <c r="D22" s="11"/>
      <c r="E22" s="11"/>
      <c r="F22" s="11"/>
      <c r="G22" s="10" t="s">
        <v>64</v>
      </c>
      <c r="H22" s="40">
        <v>2525</v>
      </c>
      <c r="I22" s="76">
        <v>2575.5615724138843</v>
      </c>
      <c r="J22" s="31"/>
      <c r="K22" s="47" t="s">
        <v>84</v>
      </c>
      <c r="L22" s="70">
        <v>2</v>
      </c>
      <c r="M22" s="14">
        <f t="shared" si="0"/>
        <v>4357</v>
      </c>
      <c r="N22" s="15">
        <f t="shared" si="2"/>
        <v>-3.8359671581177757E-2</v>
      </c>
      <c r="O22" s="14">
        <f t="shared" si="1"/>
        <v>5127.7181166607043</v>
      </c>
      <c r="P22" s="15">
        <f t="shared" si="3"/>
        <v>7.4044661261104983E-2</v>
      </c>
      <c r="Q22" s="8"/>
      <c r="T22" s="41"/>
    </row>
    <row r="23" spans="1:20" ht="15.75">
      <c r="A23" s="9"/>
      <c r="B23" s="12" t="s">
        <v>85</v>
      </c>
      <c r="C23" s="10"/>
      <c r="D23" s="11" t="s">
        <v>73</v>
      </c>
      <c r="E23" s="11" t="s">
        <v>86</v>
      </c>
      <c r="F23" s="11"/>
      <c r="G23" s="10" t="s">
        <v>64</v>
      </c>
      <c r="H23" s="40">
        <v>2002</v>
      </c>
      <c r="I23" s="76">
        <v>2109.5671541950287</v>
      </c>
      <c r="J23" s="31"/>
      <c r="K23" s="47" t="s">
        <v>87</v>
      </c>
      <c r="L23" s="70">
        <v>2</v>
      </c>
      <c r="M23" s="14">
        <f t="shared" si="0"/>
        <v>4299</v>
      </c>
      <c r="N23" s="15">
        <f t="shared" si="2"/>
        <v>-5.1160942879844656E-2</v>
      </c>
      <c r="O23" s="14">
        <f t="shared" si="1"/>
        <v>4636.7470012732929</v>
      </c>
      <c r="P23" s="15">
        <f t="shared" si="3"/>
        <v>-2.8793461529206671E-2</v>
      </c>
      <c r="Q23" s="8"/>
      <c r="T23" s="41"/>
    </row>
    <row r="24" spans="1:20" ht="15.75">
      <c r="A24" s="9"/>
      <c r="B24" s="12" t="s">
        <v>88</v>
      </c>
      <c r="C24" s="10"/>
      <c r="D24" s="11" t="s">
        <v>73</v>
      </c>
      <c r="E24" s="11" t="s">
        <v>86</v>
      </c>
      <c r="F24" s="11"/>
      <c r="G24" s="10" t="s">
        <v>64</v>
      </c>
      <c r="H24" s="40">
        <v>261</v>
      </c>
      <c r="I24" s="76">
        <v>268.76777775987097</v>
      </c>
      <c r="J24" s="31"/>
      <c r="K24" s="47" t="s">
        <v>89</v>
      </c>
      <c r="L24" s="70">
        <v>2</v>
      </c>
      <c r="M24" s="14">
        <f t="shared" si="0"/>
        <v>4963</v>
      </c>
      <c r="N24" s="15">
        <f t="shared" si="2"/>
        <v>9.5391542332479873E-2</v>
      </c>
      <c r="O24" s="14">
        <f t="shared" si="1"/>
        <v>4888.3056754449299</v>
      </c>
      <c r="P24" s="15">
        <f t="shared" si="3"/>
        <v>2.3897666345022071E-2</v>
      </c>
      <c r="Q24" s="8"/>
      <c r="T24" s="41"/>
    </row>
    <row r="25" spans="1:20" ht="15.75">
      <c r="A25" s="9"/>
      <c r="B25" s="12" t="s">
        <v>90</v>
      </c>
      <c r="C25" s="10"/>
      <c r="D25" s="11"/>
      <c r="E25" s="11"/>
      <c r="F25" s="11"/>
      <c r="G25" s="10" t="s">
        <v>68</v>
      </c>
      <c r="H25" s="40">
        <v>1481</v>
      </c>
      <c r="I25" s="76">
        <v>1514.0364135119839</v>
      </c>
      <c r="J25" s="31"/>
      <c r="K25" s="47" t="s">
        <v>91</v>
      </c>
      <c r="L25" s="70">
        <v>2</v>
      </c>
      <c r="M25" s="14">
        <f t="shared" si="0"/>
        <v>4847</v>
      </c>
      <c r="N25" s="15">
        <f t="shared" si="2"/>
        <v>6.9788999735146073E-2</v>
      </c>
      <c r="O25" s="14">
        <f t="shared" si="1"/>
        <v>4914.2983570668839</v>
      </c>
      <c r="P25" s="15">
        <f t="shared" si="3"/>
        <v>2.934205706478726E-2</v>
      </c>
      <c r="Q25" s="8"/>
      <c r="T25" s="41"/>
    </row>
    <row r="26" spans="1:20" ht="15.75">
      <c r="A26" s="9"/>
      <c r="B26" s="12" t="s">
        <v>92</v>
      </c>
      <c r="C26" s="10"/>
      <c r="D26" s="11"/>
      <c r="E26" s="11"/>
      <c r="F26" s="11"/>
      <c r="G26" s="10" t="s">
        <v>68</v>
      </c>
      <c r="H26" s="40">
        <v>1279</v>
      </c>
      <c r="I26" s="76">
        <v>1334.2080381357312</v>
      </c>
      <c r="J26" s="31"/>
      <c r="K26" s="47" t="s">
        <v>93</v>
      </c>
      <c r="L26" s="70">
        <v>2</v>
      </c>
      <c r="M26" s="14">
        <f t="shared" si="0"/>
        <v>4862</v>
      </c>
      <c r="N26" s="15">
        <f t="shared" si="2"/>
        <v>7.3099673346870273E-2</v>
      </c>
      <c r="O26" s="14">
        <f t="shared" si="1"/>
        <v>4837.8169823721491</v>
      </c>
      <c r="P26" s="15">
        <f t="shared" si="3"/>
        <v>1.3322375345175788E-2</v>
      </c>
      <c r="Q26" s="8"/>
      <c r="T26" s="41"/>
    </row>
    <row r="27" spans="1:20" ht="15.75">
      <c r="A27" s="9"/>
      <c r="B27" s="12" t="s">
        <v>94</v>
      </c>
      <c r="C27" s="10"/>
      <c r="D27" s="11"/>
      <c r="E27" s="11"/>
      <c r="F27" s="11"/>
      <c r="G27" s="10" t="s">
        <v>68</v>
      </c>
      <c r="H27" s="40">
        <v>1181</v>
      </c>
      <c r="I27" s="76">
        <v>1199.8176321654817</v>
      </c>
      <c r="J27" s="31"/>
      <c r="K27" s="47" t="s">
        <v>95</v>
      </c>
      <c r="L27" s="70">
        <v>2</v>
      </c>
      <c r="M27" s="14">
        <f t="shared" si="0"/>
        <v>5055</v>
      </c>
      <c r="N27" s="15">
        <f t="shared" si="2"/>
        <v>0.11569700715105495</v>
      </c>
      <c r="O27" s="14">
        <f t="shared" si="1"/>
        <v>5617.5211935656644</v>
      </c>
      <c r="P27" s="15">
        <f t="shared" si="3"/>
        <v>0.17663812834537301</v>
      </c>
      <c r="Q27" s="8"/>
      <c r="T27" s="41"/>
    </row>
    <row r="28" spans="1:20" ht="15.75">
      <c r="A28" s="9"/>
      <c r="B28" s="12" t="s">
        <v>96</v>
      </c>
      <c r="C28" s="10"/>
      <c r="D28" s="11" t="s">
        <v>73</v>
      </c>
      <c r="E28" s="11" t="s">
        <v>97</v>
      </c>
      <c r="F28" s="11"/>
      <c r="G28" s="10" t="s">
        <v>73</v>
      </c>
      <c r="H28" s="40">
        <v>4443</v>
      </c>
      <c r="I28" s="76">
        <v>4446.1169186848492</v>
      </c>
      <c r="J28" s="31"/>
      <c r="K28" s="47" t="s">
        <v>98</v>
      </c>
      <c r="L28" s="70">
        <v>2</v>
      </c>
      <c r="M28" s="14">
        <f t="shared" si="0"/>
        <v>4749</v>
      </c>
      <c r="N28" s="15">
        <f t="shared" si="2"/>
        <v>4.8159265471881305E-2</v>
      </c>
      <c r="O28" s="14">
        <f t="shared" si="1"/>
        <v>5001.6974023908406</v>
      </c>
      <c r="P28" s="15">
        <f t="shared" si="3"/>
        <v>4.7648538796790846E-2</v>
      </c>
      <c r="Q28" s="8"/>
      <c r="T28" s="41"/>
    </row>
    <row r="29" spans="1:20" ht="15.75">
      <c r="A29" s="9"/>
      <c r="B29" s="12" t="s">
        <v>99</v>
      </c>
      <c r="C29" s="10"/>
      <c r="D29" s="11"/>
      <c r="E29" s="11"/>
      <c r="F29" s="11"/>
      <c r="G29" s="10" t="s">
        <v>77</v>
      </c>
      <c r="H29" s="40">
        <v>715</v>
      </c>
      <c r="I29" s="76">
        <v>814.3639093903505</v>
      </c>
      <c r="J29" s="31"/>
      <c r="K29" s="47" t="s">
        <v>100</v>
      </c>
      <c r="L29" s="70">
        <v>2</v>
      </c>
      <c r="M29" s="14">
        <f t="shared" si="0"/>
        <v>4289</v>
      </c>
      <c r="N29" s="15">
        <f t="shared" si="2"/>
        <v>-5.336805862099412E-2</v>
      </c>
      <c r="O29" s="14">
        <f t="shared" si="1"/>
        <v>4733.1991274742577</v>
      </c>
      <c r="P29" s="15">
        <f t="shared" si="3"/>
        <v>-8.5907341451024345E-3</v>
      </c>
      <c r="Q29" s="8"/>
      <c r="T29" s="41"/>
    </row>
    <row r="30" spans="1:20" ht="15.75">
      <c r="A30" s="9"/>
      <c r="B30" s="12" t="s">
        <v>101</v>
      </c>
      <c r="C30" s="10"/>
      <c r="D30" s="11"/>
      <c r="E30" s="11"/>
      <c r="F30" s="11"/>
      <c r="G30" s="10" t="s">
        <v>77</v>
      </c>
      <c r="H30" s="40">
        <v>686</v>
      </c>
      <c r="I30" s="76">
        <v>692.72718044461453</v>
      </c>
      <c r="J30" s="31"/>
      <c r="K30" s="47" t="s">
        <v>102</v>
      </c>
      <c r="L30" s="70">
        <v>2</v>
      </c>
      <c r="M30" s="14">
        <f t="shared" si="0"/>
        <v>5437</v>
      </c>
      <c r="N30" s="15">
        <f t="shared" si="2"/>
        <v>0.20000882846296456</v>
      </c>
      <c r="O30" s="14">
        <f t="shared" si="1"/>
        <v>5717.3211731163001</v>
      </c>
      <c r="P30" s="15">
        <f t="shared" si="3"/>
        <v>0.19754209240729229</v>
      </c>
      <c r="Q30" s="8"/>
      <c r="T30" s="41"/>
    </row>
    <row r="31" spans="1:20" ht="15.75">
      <c r="A31" s="9"/>
      <c r="B31" s="12" t="s">
        <v>103</v>
      </c>
      <c r="C31" s="10"/>
      <c r="D31" s="11" t="s">
        <v>73</v>
      </c>
      <c r="E31" s="11" t="s">
        <v>104</v>
      </c>
      <c r="F31" s="11"/>
      <c r="G31" s="10" t="s">
        <v>77</v>
      </c>
      <c r="H31" s="40">
        <v>2527</v>
      </c>
      <c r="I31" s="76">
        <v>2608.1683188539582</v>
      </c>
      <c r="J31" s="31"/>
      <c r="K31" s="47" t="s">
        <v>105</v>
      </c>
      <c r="L31" s="49">
        <v>2</v>
      </c>
      <c r="M31" s="14">
        <f t="shared" si="0"/>
        <v>4306</v>
      </c>
      <c r="N31" s="15">
        <f t="shared" si="2"/>
        <v>-4.9615961861040031E-2</v>
      </c>
      <c r="O31" s="14">
        <f t="shared" si="1"/>
        <v>5661.5384950258649</v>
      </c>
      <c r="P31" s="15">
        <f t="shared" si="3"/>
        <v>0.18585793071376777</v>
      </c>
      <c r="Q31" s="8"/>
      <c r="T31" s="41"/>
    </row>
    <row r="32" spans="1:20" ht="15.75">
      <c r="A32" s="9"/>
      <c r="B32" s="12" t="s">
        <v>106</v>
      </c>
      <c r="C32" s="10"/>
      <c r="D32" s="11"/>
      <c r="E32" s="11"/>
      <c r="F32" s="11"/>
      <c r="G32" s="10" t="s">
        <v>78</v>
      </c>
      <c r="H32" s="40">
        <v>881</v>
      </c>
      <c r="I32" s="76">
        <v>890.21557670096956</v>
      </c>
      <c r="J32" s="31"/>
      <c r="K32" s="47" t="s">
        <v>107</v>
      </c>
      <c r="L32" s="49">
        <v>2</v>
      </c>
      <c r="M32" s="14">
        <f t="shared" si="0"/>
        <v>4155</v>
      </c>
      <c r="N32" s="15">
        <f t="shared" si="2"/>
        <v>-8.2943409552396971E-2</v>
      </c>
      <c r="O32" s="14">
        <f t="shared" si="1"/>
        <v>4217.3586960137272</v>
      </c>
      <c r="P32" s="15">
        <f t="shared" si="3"/>
        <v>-0.11663794907929802</v>
      </c>
      <c r="Q32" s="8"/>
      <c r="T32" s="41"/>
    </row>
    <row r="33" spans="1:20" ht="15.75">
      <c r="A33" s="9"/>
      <c r="B33" s="12" t="s">
        <v>108</v>
      </c>
      <c r="C33" s="10"/>
      <c r="D33" s="11"/>
      <c r="E33" s="11"/>
      <c r="F33" s="11"/>
      <c r="G33" s="10" t="s">
        <v>78</v>
      </c>
      <c r="H33" s="40">
        <v>2190</v>
      </c>
      <c r="I33" s="76">
        <v>2220.1131414562433</v>
      </c>
      <c r="J33" s="31"/>
      <c r="K33" s="47" t="s">
        <v>109</v>
      </c>
      <c r="L33" s="49">
        <v>2</v>
      </c>
      <c r="M33" s="14">
        <f t="shared" si="0"/>
        <v>4353</v>
      </c>
      <c r="N33" s="15">
        <f t="shared" si="2"/>
        <v>-3.9242517877637544E-2</v>
      </c>
      <c r="O33" s="14">
        <f t="shared" si="1"/>
        <v>4434.7972546775691</v>
      </c>
      <c r="P33" s="15">
        <f t="shared" si="3"/>
        <v>-7.1093572853466194E-2</v>
      </c>
      <c r="Q33" s="8"/>
      <c r="T33" s="41"/>
    </row>
    <row r="34" spans="1:20">
      <c r="A34" s="9"/>
      <c r="B34" s="12" t="s">
        <v>110</v>
      </c>
      <c r="C34" s="10"/>
      <c r="D34" s="11"/>
      <c r="E34" s="11"/>
      <c r="F34" s="11"/>
      <c r="G34" s="10" t="s">
        <v>78</v>
      </c>
      <c r="H34" s="40">
        <v>1338</v>
      </c>
      <c r="I34" s="76">
        <v>1333.1135667454612</v>
      </c>
      <c r="J34" s="31"/>
      <c r="K34" s="3"/>
      <c r="L34" s="2"/>
      <c r="M34" s="14">
        <f t="shared" si="0"/>
        <v>0</v>
      </c>
      <c r="N34" s="15">
        <f t="shared" si="2"/>
        <v>-1</v>
      </c>
      <c r="O34" s="14">
        <f t="shared" si="1"/>
        <v>0</v>
      </c>
      <c r="P34" s="15">
        <f t="shared" si="3"/>
        <v>-1</v>
      </c>
      <c r="Q34" s="8"/>
      <c r="T34" s="41"/>
    </row>
    <row r="35" spans="1:20">
      <c r="A35" s="9"/>
      <c r="B35" s="12" t="s">
        <v>111</v>
      </c>
      <c r="C35" s="10"/>
      <c r="D35" s="11"/>
      <c r="E35" s="11"/>
      <c r="F35" s="11"/>
      <c r="G35" s="10" t="s">
        <v>80</v>
      </c>
      <c r="H35" s="40">
        <v>3589</v>
      </c>
      <c r="I35" s="76">
        <v>3737.3892989472015</v>
      </c>
      <c r="J35" s="31"/>
      <c r="K35" s="3"/>
      <c r="L35" s="2"/>
      <c r="M35" s="14">
        <f t="shared" si="0"/>
        <v>0</v>
      </c>
      <c r="N35" s="15">
        <f t="shared" si="2"/>
        <v>-1</v>
      </c>
      <c r="O35" s="14">
        <f t="shared" si="1"/>
        <v>0</v>
      </c>
      <c r="P35" s="15">
        <f t="shared" si="3"/>
        <v>-1</v>
      </c>
      <c r="Q35" s="8"/>
      <c r="T35" s="41"/>
    </row>
    <row r="36" spans="1:20">
      <c r="A36" s="9"/>
      <c r="B36" s="12" t="s">
        <v>112</v>
      </c>
      <c r="C36" s="10"/>
      <c r="D36" s="11"/>
      <c r="E36" s="11"/>
      <c r="F36" s="11"/>
      <c r="G36" s="10" t="s">
        <v>80</v>
      </c>
      <c r="H36" s="40">
        <v>1370</v>
      </c>
      <c r="I36" s="76">
        <v>1369.8918543888828</v>
      </c>
      <c r="J36" s="31"/>
      <c r="K36" s="3"/>
      <c r="L36" s="2"/>
      <c r="M36" s="14">
        <f t="shared" si="0"/>
        <v>0</v>
      </c>
      <c r="N36" s="15">
        <f t="shared" si="2"/>
        <v>-1</v>
      </c>
      <c r="O36" s="14">
        <f t="shared" si="1"/>
        <v>0</v>
      </c>
      <c r="P36" s="15">
        <f t="shared" si="3"/>
        <v>-1</v>
      </c>
      <c r="Q36" s="8"/>
      <c r="T36" s="41"/>
    </row>
    <row r="37" spans="1:20">
      <c r="A37" s="9"/>
      <c r="B37" s="12" t="s">
        <v>113</v>
      </c>
      <c r="C37" s="10"/>
      <c r="D37" s="11"/>
      <c r="E37" s="11"/>
      <c r="F37" s="11"/>
      <c r="G37" s="10" t="s">
        <v>82</v>
      </c>
      <c r="H37" s="40">
        <v>1946</v>
      </c>
      <c r="I37" s="76">
        <v>1992.4233037631059</v>
      </c>
      <c r="J37" s="31"/>
      <c r="K37" s="3"/>
      <c r="L37" s="2"/>
      <c r="M37" s="14">
        <f t="shared" si="0"/>
        <v>0</v>
      </c>
      <c r="N37" s="15">
        <f t="shared" si="2"/>
        <v>-1</v>
      </c>
      <c r="O37" s="14">
        <f t="shared" si="1"/>
        <v>0</v>
      </c>
      <c r="P37" s="15">
        <f t="shared" si="3"/>
        <v>-1</v>
      </c>
      <c r="Q37" s="8"/>
      <c r="T37" s="41"/>
    </row>
    <row r="38" spans="1:20">
      <c r="A38" s="9"/>
      <c r="B38" s="12" t="s">
        <v>114</v>
      </c>
      <c r="C38" s="10"/>
      <c r="D38" s="11"/>
      <c r="E38" s="11"/>
      <c r="F38" s="11"/>
      <c r="G38" s="10" t="s">
        <v>82</v>
      </c>
      <c r="H38" s="40">
        <v>1224</v>
      </c>
      <c r="I38" s="76">
        <v>1222.5828265983193</v>
      </c>
      <c r="J38" s="31"/>
      <c r="K38" s="3"/>
      <c r="L38" s="2"/>
      <c r="M38" s="14">
        <f t="shared" si="0"/>
        <v>0</v>
      </c>
      <c r="N38" s="15">
        <f t="shared" si="2"/>
        <v>-1</v>
      </c>
      <c r="O38" s="14">
        <f t="shared" si="1"/>
        <v>0</v>
      </c>
      <c r="P38" s="15">
        <f t="shared" si="3"/>
        <v>-1</v>
      </c>
      <c r="Q38" s="8"/>
      <c r="T38" s="41"/>
    </row>
    <row r="39" spans="1:20">
      <c r="A39" s="9"/>
      <c r="B39" s="12" t="s">
        <v>115</v>
      </c>
      <c r="C39" s="10"/>
      <c r="D39" s="11"/>
      <c r="E39" s="11"/>
      <c r="F39" s="11"/>
      <c r="G39" s="10" t="s">
        <v>82</v>
      </c>
      <c r="H39" s="40">
        <v>1001</v>
      </c>
      <c r="I39" s="76">
        <v>1001.3928779735841</v>
      </c>
      <c r="J39" s="31"/>
      <c r="K39" s="3"/>
      <c r="L39" s="2"/>
      <c r="M39" s="14">
        <f t="shared" si="0"/>
        <v>0</v>
      </c>
      <c r="N39" s="15">
        <f t="shared" si="2"/>
        <v>-1</v>
      </c>
      <c r="O39" s="14">
        <f t="shared" si="1"/>
        <v>0</v>
      </c>
      <c r="P39" s="15">
        <f t="shared" si="3"/>
        <v>-1</v>
      </c>
      <c r="Q39" s="8"/>
      <c r="T39" s="41"/>
    </row>
    <row r="40" spans="1:20">
      <c r="A40" s="9"/>
      <c r="B40" s="12" t="s">
        <v>116</v>
      </c>
      <c r="C40" s="10"/>
      <c r="D40" s="11" t="s">
        <v>117</v>
      </c>
      <c r="E40" s="11" t="s">
        <v>84</v>
      </c>
      <c r="F40" s="11"/>
      <c r="G40" s="10" t="s">
        <v>84</v>
      </c>
      <c r="H40" s="40">
        <v>1443</v>
      </c>
      <c r="I40" s="76">
        <v>2173.0687943536946</v>
      </c>
      <c r="J40" s="31"/>
      <c r="K40" s="3"/>
      <c r="L40" s="2"/>
      <c r="M40" s="14">
        <f t="shared" si="0"/>
        <v>0</v>
      </c>
      <c r="N40" s="15">
        <f t="shared" si="2"/>
        <v>-1</v>
      </c>
      <c r="O40" s="14">
        <f t="shared" si="1"/>
        <v>0</v>
      </c>
      <c r="P40" s="15">
        <f t="shared" si="3"/>
        <v>-1</v>
      </c>
      <c r="Q40" s="8"/>
      <c r="T40" s="41"/>
    </row>
    <row r="41" spans="1:20">
      <c r="A41" s="9"/>
      <c r="B41" s="12" t="s">
        <v>118</v>
      </c>
      <c r="C41" s="10"/>
      <c r="D41" s="11" t="s">
        <v>117</v>
      </c>
      <c r="E41" s="11" t="s">
        <v>84</v>
      </c>
      <c r="F41" s="11"/>
      <c r="G41" s="10" t="s">
        <v>84</v>
      </c>
      <c r="H41" s="40">
        <v>1291</v>
      </c>
      <c r="I41" s="76">
        <v>1320.9374252977123</v>
      </c>
      <c r="J41" s="31"/>
      <c r="K41" s="3"/>
      <c r="L41" s="2"/>
      <c r="M41" s="14">
        <f t="shared" si="0"/>
        <v>0</v>
      </c>
      <c r="N41" s="15">
        <f t="shared" si="2"/>
        <v>-1</v>
      </c>
      <c r="O41" s="14">
        <f t="shared" si="1"/>
        <v>0</v>
      </c>
      <c r="P41" s="15">
        <f t="shared" si="3"/>
        <v>-1</v>
      </c>
      <c r="Q41" s="8"/>
      <c r="T41" s="41"/>
    </row>
    <row r="42" spans="1:20">
      <c r="A42" s="9"/>
      <c r="B42" s="12" t="s">
        <v>119</v>
      </c>
      <c r="C42" s="10"/>
      <c r="D42" s="11" t="s">
        <v>117</v>
      </c>
      <c r="E42" s="11" t="s">
        <v>84</v>
      </c>
      <c r="F42" s="11"/>
      <c r="G42" s="10" t="s">
        <v>84</v>
      </c>
      <c r="H42" s="40">
        <v>1623</v>
      </c>
      <c r="I42" s="76">
        <v>1633.7118970092979</v>
      </c>
      <c r="J42" s="31"/>
      <c r="K42" s="3"/>
      <c r="L42" s="2"/>
      <c r="M42" s="14">
        <f t="shared" si="0"/>
        <v>0</v>
      </c>
      <c r="N42" s="15">
        <f t="shared" si="2"/>
        <v>-1</v>
      </c>
      <c r="O42" s="14">
        <f t="shared" si="1"/>
        <v>0</v>
      </c>
      <c r="P42" s="15">
        <f t="shared" si="3"/>
        <v>-1</v>
      </c>
      <c r="Q42" s="8"/>
      <c r="T42" s="41"/>
    </row>
    <row r="43" spans="1:20">
      <c r="A43" s="9"/>
      <c r="B43" s="12" t="s">
        <v>120</v>
      </c>
      <c r="C43" s="10"/>
      <c r="D43" s="11" t="s">
        <v>93</v>
      </c>
      <c r="E43" s="11" t="s">
        <v>121</v>
      </c>
      <c r="F43" s="11"/>
      <c r="G43" s="10" t="s">
        <v>87</v>
      </c>
      <c r="H43" s="40">
        <v>368</v>
      </c>
      <c r="I43" s="76">
        <v>627.8717045395249</v>
      </c>
      <c r="J43" s="31"/>
      <c r="K43" s="3"/>
      <c r="L43" s="2"/>
      <c r="M43" s="14">
        <f t="shared" si="0"/>
        <v>0</v>
      </c>
      <c r="N43" s="15">
        <f t="shared" si="2"/>
        <v>-1</v>
      </c>
      <c r="O43" s="14">
        <f t="shared" si="1"/>
        <v>0</v>
      </c>
      <c r="P43" s="15">
        <f t="shared" si="3"/>
        <v>-1</v>
      </c>
      <c r="Q43" s="8"/>
      <c r="T43" s="41"/>
    </row>
    <row r="44" spans="1:20">
      <c r="A44" s="9"/>
      <c r="B44" s="12" t="s">
        <v>122</v>
      </c>
      <c r="C44" s="10"/>
      <c r="D44" s="11"/>
      <c r="E44" s="11"/>
      <c r="F44" s="11"/>
      <c r="G44" s="10" t="s">
        <v>87</v>
      </c>
      <c r="H44" s="40">
        <v>577</v>
      </c>
      <c r="I44" s="76">
        <v>582.40260657333215</v>
      </c>
      <c r="J44" s="31"/>
      <c r="K44" s="3"/>
      <c r="L44" s="2"/>
      <c r="M44" s="14">
        <f t="shared" si="0"/>
        <v>0</v>
      </c>
      <c r="N44" s="15">
        <f t="shared" si="2"/>
        <v>-1</v>
      </c>
      <c r="O44" s="14">
        <f t="shared" si="1"/>
        <v>0</v>
      </c>
      <c r="P44" s="15">
        <f t="shared" si="3"/>
        <v>-1</v>
      </c>
      <c r="Q44" s="8"/>
      <c r="T44" s="41"/>
    </row>
    <row r="45" spans="1:20">
      <c r="A45" s="9"/>
      <c r="B45" s="12" t="s">
        <v>123</v>
      </c>
      <c r="C45" s="10"/>
      <c r="D45" s="11"/>
      <c r="E45" s="11"/>
      <c r="F45" s="11"/>
      <c r="G45" s="10" t="s">
        <v>87</v>
      </c>
      <c r="H45" s="40">
        <v>3354</v>
      </c>
      <c r="I45" s="76">
        <v>3426.4726901604358</v>
      </c>
      <c r="J45" s="31"/>
      <c r="K45" s="3"/>
      <c r="L45" s="2"/>
      <c r="M45" s="14">
        <f t="shared" si="0"/>
        <v>0</v>
      </c>
      <c r="N45" s="15">
        <f t="shared" si="2"/>
        <v>-1</v>
      </c>
      <c r="O45" s="14">
        <f t="shared" si="1"/>
        <v>0</v>
      </c>
      <c r="P45" s="15">
        <f t="shared" si="3"/>
        <v>-1</v>
      </c>
      <c r="Q45" s="8"/>
      <c r="T45" s="41"/>
    </row>
    <row r="46" spans="1:20">
      <c r="A46" s="9"/>
      <c r="B46" s="12" t="s">
        <v>124</v>
      </c>
      <c r="C46" s="10"/>
      <c r="D46" s="11"/>
      <c r="E46" s="11"/>
      <c r="F46" s="11"/>
      <c r="G46" s="10" t="s">
        <v>89</v>
      </c>
      <c r="H46" s="40">
        <v>2877</v>
      </c>
      <c r="I46" s="76">
        <v>2842.3226166510394</v>
      </c>
      <c r="J46" s="31"/>
      <c r="K46" s="3"/>
      <c r="L46" s="2"/>
      <c r="M46" s="14">
        <f t="shared" ref="M46:M77" si="4">IF(K46="",0,(SUMIF($G$20:$G$91,K46,$H$20:$H$91)))</f>
        <v>0</v>
      </c>
      <c r="N46" s="15">
        <f t="shared" si="2"/>
        <v>-1</v>
      </c>
      <c r="O46" s="14">
        <f t="shared" ref="O46:O77" si="5">IF(K46="",0,(SUMIF($G$19:$G$91,K46,$I$19:$I$91)))</f>
        <v>0</v>
      </c>
      <c r="P46" s="15">
        <f t="shared" si="3"/>
        <v>-1</v>
      </c>
      <c r="Q46" s="8"/>
      <c r="T46" s="41"/>
    </row>
    <row r="47" spans="1:20">
      <c r="A47" s="9"/>
      <c r="B47" s="12" t="s">
        <v>125</v>
      </c>
      <c r="C47" s="10"/>
      <c r="D47" s="11"/>
      <c r="E47" s="11"/>
      <c r="F47" s="11"/>
      <c r="G47" s="10" t="s">
        <v>89</v>
      </c>
      <c r="H47" s="40">
        <v>1955</v>
      </c>
      <c r="I47" s="76">
        <v>1909.3898698510172</v>
      </c>
      <c r="J47" s="31"/>
      <c r="K47" s="3"/>
      <c r="L47" s="2"/>
      <c r="M47" s="14">
        <f t="shared" si="4"/>
        <v>0</v>
      </c>
      <c r="N47" s="15">
        <f t="shared" si="2"/>
        <v>-1</v>
      </c>
      <c r="O47" s="14">
        <f t="shared" si="5"/>
        <v>0</v>
      </c>
      <c r="P47" s="15">
        <f t="shared" si="3"/>
        <v>-1</v>
      </c>
      <c r="Q47" s="8"/>
      <c r="T47" s="41"/>
    </row>
    <row r="48" spans="1:20">
      <c r="A48" s="9"/>
      <c r="B48" s="12" t="s">
        <v>126</v>
      </c>
      <c r="C48" s="10"/>
      <c r="D48" s="11" t="s">
        <v>107</v>
      </c>
      <c r="E48" s="11" t="s">
        <v>127</v>
      </c>
      <c r="F48" s="11"/>
      <c r="G48" s="10" t="s">
        <v>89</v>
      </c>
      <c r="H48" s="40">
        <v>131</v>
      </c>
      <c r="I48" s="76">
        <v>136.59318894287333</v>
      </c>
      <c r="J48" s="31"/>
      <c r="K48" s="3"/>
      <c r="L48" s="2"/>
      <c r="M48" s="14">
        <f t="shared" si="4"/>
        <v>0</v>
      </c>
      <c r="N48" s="15">
        <f t="shared" si="2"/>
        <v>-1</v>
      </c>
      <c r="O48" s="14">
        <f t="shared" si="5"/>
        <v>0</v>
      </c>
      <c r="P48" s="15">
        <f t="shared" si="3"/>
        <v>-1</v>
      </c>
      <c r="Q48" s="8"/>
      <c r="T48" s="41"/>
    </row>
    <row r="49" spans="1:20">
      <c r="A49" s="9"/>
      <c r="B49" s="12" t="s">
        <v>128</v>
      </c>
      <c r="C49" s="10"/>
      <c r="D49" s="11"/>
      <c r="E49" s="11"/>
      <c r="F49" s="11"/>
      <c r="G49" s="10" t="s">
        <v>91</v>
      </c>
      <c r="H49" s="40">
        <v>3373</v>
      </c>
      <c r="I49" s="76">
        <v>3411.8428334492341</v>
      </c>
      <c r="J49" s="31"/>
      <c r="K49" s="3"/>
      <c r="L49" s="2"/>
      <c r="M49" s="14">
        <f t="shared" si="4"/>
        <v>0</v>
      </c>
      <c r="N49" s="15">
        <f t="shared" si="2"/>
        <v>-1</v>
      </c>
      <c r="O49" s="14">
        <f t="shared" si="5"/>
        <v>0</v>
      </c>
      <c r="P49" s="15">
        <f t="shared" si="3"/>
        <v>-1</v>
      </c>
      <c r="Q49" s="8"/>
      <c r="T49" s="41"/>
    </row>
    <row r="50" spans="1:20">
      <c r="A50" s="9"/>
      <c r="B50" s="12" t="s">
        <v>129</v>
      </c>
      <c r="C50" s="10"/>
      <c r="D50" s="11"/>
      <c r="E50" s="11"/>
      <c r="F50" s="11"/>
      <c r="G50" s="10" t="s">
        <v>91</v>
      </c>
      <c r="H50" s="40">
        <v>1387</v>
      </c>
      <c r="I50" s="76">
        <v>1418.3677439376199</v>
      </c>
      <c r="J50" s="31"/>
      <c r="K50" s="3"/>
      <c r="L50" s="2"/>
      <c r="M50" s="14">
        <f t="shared" si="4"/>
        <v>0</v>
      </c>
      <c r="N50" s="15">
        <f t="shared" si="2"/>
        <v>-1</v>
      </c>
      <c r="O50" s="14">
        <f t="shared" si="5"/>
        <v>0</v>
      </c>
      <c r="P50" s="15">
        <f t="shared" si="3"/>
        <v>-1</v>
      </c>
      <c r="Q50" s="8"/>
      <c r="T50" s="41"/>
    </row>
    <row r="51" spans="1:20">
      <c r="A51" s="9"/>
      <c r="B51" s="12" t="s">
        <v>130</v>
      </c>
      <c r="C51" s="10"/>
      <c r="D51" s="11" t="s">
        <v>93</v>
      </c>
      <c r="E51" s="11" t="s">
        <v>86</v>
      </c>
      <c r="F51" s="11"/>
      <c r="G51" s="10" t="s">
        <v>91</v>
      </c>
      <c r="H51" s="40">
        <v>87</v>
      </c>
      <c r="I51" s="76">
        <v>84.087779680029698</v>
      </c>
      <c r="J51" s="31"/>
      <c r="K51" s="3"/>
      <c r="L51" s="2"/>
      <c r="M51" s="14">
        <f t="shared" si="4"/>
        <v>0</v>
      </c>
      <c r="N51" s="15">
        <f t="shared" si="2"/>
        <v>-1</v>
      </c>
      <c r="O51" s="14">
        <f t="shared" si="5"/>
        <v>0</v>
      </c>
      <c r="P51" s="15">
        <f t="shared" si="3"/>
        <v>-1</v>
      </c>
      <c r="Q51" s="8"/>
      <c r="T51" s="41"/>
    </row>
    <row r="52" spans="1:20">
      <c r="A52" s="9"/>
      <c r="B52" s="12" t="s">
        <v>131</v>
      </c>
      <c r="C52" s="10"/>
      <c r="D52" s="11" t="s">
        <v>93</v>
      </c>
      <c r="E52" s="11" t="s">
        <v>86</v>
      </c>
      <c r="F52" s="11"/>
      <c r="G52" s="10" t="s">
        <v>93</v>
      </c>
      <c r="H52" s="40">
        <v>4386</v>
      </c>
      <c r="I52" s="76">
        <v>4347.6157629797463</v>
      </c>
      <c r="J52" s="31"/>
      <c r="K52" s="3"/>
      <c r="L52" s="2"/>
      <c r="M52" s="14">
        <f t="shared" si="4"/>
        <v>0</v>
      </c>
      <c r="N52" s="15">
        <f t="shared" si="2"/>
        <v>-1</v>
      </c>
      <c r="O52" s="14">
        <f t="shared" si="5"/>
        <v>0</v>
      </c>
      <c r="P52" s="15">
        <f t="shared" si="3"/>
        <v>-1</v>
      </c>
      <c r="Q52" s="8"/>
      <c r="T52" s="41"/>
    </row>
    <row r="53" spans="1:20">
      <c r="A53" s="9"/>
      <c r="B53" s="12" t="s">
        <v>132</v>
      </c>
      <c r="C53" s="10"/>
      <c r="D53" s="11" t="s">
        <v>93</v>
      </c>
      <c r="E53" s="11" t="s">
        <v>86</v>
      </c>
      <c r="F53" s="11"/>
      <c r="G53" s="10" t="s">
        <v>93</v>
      </c>
      <c r="H53" s="40">
        <v>476</v>
      </c>
      <c r="I53" s="76">
        <v>490.20121939240329</v>
      </c>
      <c r="J53" s="31"/>
      <c r="K53" s="3"/>
      <c r="L53" s="2"/>
      <c r="M53" s="14">
        <f t="shared" si="4"/>
        <v>0</v>
      </c>
      <c r="N53" s="15">
        <f t="shared" si="2"/>
        <v>-1</v>
      </c>
      <c r="O53" s="14">
        <f t="shared" si="5"/>
        <v>0</v>
      </c>
      <c r="P53" s="15">
        <f t="shared" si="3"/>
        <v>-1</v>
      </c>
      <c r="Q53" s="8"/>
      <c r="T53" s="41"/>
    </row>
    <row r="54" spans="1:20">
      <c r="A54" s="9"/>
      <c r="B54" s="12" t="s">
        <v>133</v>
      </c>
      <c r="C54" s="10"/>
      <c r="D54" s="11"/>
      <c r="E54" s="11"/>
      <c r="F54" s="11"/>
      <c r="G54" s="10" t="s">
        <v>95</v>
      </c>
      <c r="H54" s="40">
        <v>1779</v>
      </c>
      <c r="I54" s="76">
        <v>2257.8586220676943</v>
      </c>
      <c r="J54" s="31"/>
      <c r="K54" s="3"/>
      <c r="L54" s="2"/>
      <c r="M54" s="14">
        <f t="shared" si="4"/>
        <v>0</v>
      </c>
      <c r="N54" s="15">
        <f t="shared" si="2"/>
        <v>-1</v>
      </c>
      <c r="O54" s="14">
        <f t="shared" si="5"/>
        <v>0</v>
      </c>
      <c r="P54" s="15">
        <f t="shared" si="3"/>
        <v>-1</v>
      </c>
      <c r="Q54" s="8"/>
      <c r="T54" s="41"/>
    </row>
    <row r="55" spans="1:20">
      <c r="A55" s="9"/>
      <c r="B55" s="12" t="s">
        <v>134</v>
      </c>
      <c r="C55" s="10"/>
      <c r="D55" s="11"/>
      <c r="E55" s="11"/>
      <c r="F55" s="11"/>
      <c r="G55" s="10" t="s">
        <v>95</v>
      </c>
      <c r="H55" s="40">
        <v>3276</v>
      </c>
      <c r="I55" s="76">
        <v>3359.6625714979696</v>
      </c>
      <c r="J55" s="31"/>
      <c r="K55" s="3"/>
      <c r="L55" s="2"/>
      <c r="M55" s="14">
        <f t="shared" si="4"/>
        <v>0</v>
      </c>
      <c r="N55" s="15">
        <f t="shared" si="2"/>
        <v>-1</v>
      </c>
      <c r="O55" s="14">
        <f t="shared" si="5"/>
        <v>0</v>
      </c>
      <c r="P55" s="15">
        <f t="shared" si="3"/>
        <v>-1</v>
      </c>
      <c r="Q55" s="8"/>
      <c r="T55" s="41"/>
    </row>
    <row r="56" spans="1:20">
      <c r="A56" s="9"/>
      <c r="B56" s="12" t="s">
        <v>135</v>
      </c>
      <c r="C56" s="10"/>
      <c r="D56" s="11"/>
      <c r="E56" s="11"/>
      <c r="F56" s="11"/>
      <c r="G56" s="10" t="s">
        <v>98</v>
      </c>
      <c r="H56" s="40">
        <v>2589</v>
      </c>
      <c r="I56" s="76">
        <v>2786.894355503669</v>
      </c>
      <c r="J56" s="31"/>
      <c r="K56" s="3"/>
      <c r="L56" s="2"/>
      <c r="M56" s="14">
        <f t="shared" si="4"/>
        <v>0</v>
      </c>
      <c r="N56" s="15">
        <f t="shared" si="2"/>
        <v>-1</v>
      </c>
      <c r="O56" s="14">
        <f t="shared" si="5"/>
        <v>0</v>
      </c>
      <c r="P56" s="15">
        <f t="shared" si="3"/>
        <v>-1</v>
      </c>
      <c r="Q56" s="8"/>
      <c r="T56" s="41"/>
    </row>
    <row r="57" spans="1:20">
      <c r="A57" s="9"/>
      <c r="B57" s="12" t="s">
        <v>136</v>
      </c>
      <c r="C57" s="10"/>
      <c r="D57" s="11"/>
      <c r="E57" s="11"/>
      <c r="F57" s="11"/>
      <c r="G57" s="10" t="s">
        <v>98</v>
      </c>
      <c r="H57" s="40">
        <v>2160</v>
      </c>
      <c r="I57" s="76">
        <v>2214.8030468871721</v>
      </c>
      <c r="J57" s="31"/>
      <c r="K57" s="3"/>
      <c r="L57" s="2"/>
      <c r="M57" s="14">
        <f t="shared" si="4"/>
        <v>0</v>
      </c>
      <c r="N57" s="15">
        <f t="shared" si="2"/>
        <v>-1</v>
      </c>
      <c r="O57" s="14">
        <f t="shared" si="5"/>
        <v>0</v>
      </c>
      <c r="P57" s="15">
        <f t="shared" si="3"/>
        <v>-1</v>
      </c>
      <c r="Q57" s="8"/>
      <c r="T57" s="41"/>
    </row>
    <row r="58" spans="1:20">
      <c r="A58" s="9"/>
      <c r="B58" s="12" t="s">
        <v>137</v>
      </c>
      <c r="C58" s="10"/>
      <c r="D58" s="11"/>
      <c r="E58" s="11"/>
      <c r="F58" s="11"/>
      <c r="G58" s="10" t="s">
        <v>100</v>
      </c>
      <c r="H58" s="40">
        <v>3234</v>
      </c>
      <c r="I58" s="76">
        <v>3628.8182472268636</v>
      </c>
      <c r="J58" s="31"/>
      <c r="K58" s="3"/>
      <c r="L58" s="2"/>
      <c r="M58" s="14">
        <f t="shared" si="4"/>
        <v>0</v>
      </c>
      <c r="N58" s="15">
        <f t="shared" si="2"/>
        <v>-1</v>
      </c>
      <c r="O58" s="14">
        <f t="shared" si="5"/>
        <v>0</v>
      </c>
      <c r="P58" s="15">
        <f t="shared" si="3"/>
        <v>-1</v>
      </c>
      <c r="Q58" s="8"/>
      <c r="T58" s="41"/>
    </row>
    <row r="59" spans="1:20">
      <c r="A59" s="9"/>
      <c r="B59" s="12" t="s">
        <v>138</v>
      </c>
      <c r="C59" s="10"/>
      <c r="D59" s="11"/>
      <c r="E59" s="11"/>
      <c r="F59" s="11"/>
      <c r="G59" s="10" t="s">
        <v>100</v>
      </c>
      <c r="H59" s="40">
        <v>1055</v>
      </c>
      <c r="I59" s="76">
        <v>1104.3808802473936</v>
      </c>
      <c r="J59" s="31"/>
      <c r="K59" s="3"/>
      <c r="L59" s="2"/>
      <c r="M59" s="14">
        <f t="shared" si="4"/>
        <v>0</v>
      </c>
      <c r="N59" s="15">
        <f t="shared" si="2"/>
        <v>-1</v>
      </c>
      <c r="O59" s="14">
        <f t="shared" si="5"/>
        <v>0</v>
      </c>
      <c r="P59" s="15">
        <f t="shared" si="3"/>
        <v>-1</v>
      </c>
      <c r="Q59" s="8"/>
      <c r="T59" s="41"/>
    </row>
    <row r="60" spans="1:20">
      <c r="A60" s="9"/>
      <c r="B60" s="12" t="s">
        <v>139</v>
      </c>
      <c r="C60" s="10"/>
      <c r="D60" s="11"/>
      <c r="E60" s="11"/>
      <c r="F60" s="11"/>
      <c r="G60" s="10" t="s">
        <v>102</v>
      </c>
      <c r="H60" s="40">
        <v>3273</v>
      </c>
      <c r="I60" s="76">
        <v>3466.6541731613843</v>
      </c>
      <c r="J60" s="31"/>
      <c r="K60" s="3"/>
      <c r="L60" s="2"/>
      <c r="M60" s="14">
        <f t="shared" si="4"/>
        <v>0</v>
      </c>
      <c r="N60" s="15">
        <f t="shared" si="2"/>
        <v>-1</v>
      </c>
      <c r="O60" s="14">
        <f t="shared" si="5"/>
        <v>0</v>
      </c>
      <c r="P60" s="15">
        <f t="shared" si="3"/>
        <v>-1</v>
      </c>
      <c r="Q60" s="8"/>
      <c r="T60" s="41"/>
    </row>
    <row r="61" spans="1:20">
      <c r="A61" s="9"/>
      <c r="B61" s="12" t="s">
        <v>140</v>
      </c>
      <c r="C61" s="10"/>
      <c r="D61" s="11"/>
      <c r="E61" s="11"/>
      <c r="F61" s="11"/>
      <c r="G61" s="10" t="s">
        <v>102</v>
      </c>
      <c r="H61" s="40">
        <v>2164</v>
      </c>
      <c r="I61" s="76">
        <v>2250.6669999549158</v>
      </c>
      <c r="J61" s="31"/>
      <c r="K61" s="3"/>
      <c r="L61" s="2"/>
      <c r="M61" s="14">
        <f t="shared" si="4"/>
        <v>0</v>
      </c>
      <c r="N61" s="15">
        <f t="shared" si="2"/>
        <v>-1</v>
      </c>
      <c r="O61" s="14">
        <f t="shared" si="5"/>
        <v>0</v>
      </c>
      <c r="P61" s="15">
        <f t="shared" si="3"/>
        <v>-1</v>
      </c>
      <c r="Q61" s="8"/>
      <c r="T61" s="41"/>
    </row>
    <row r="62" spans="1:20">
      <c r="A62" s="9"/>
      <c r="B62" s="12" t="s">
        <v>141</v>
      </c>
      <c r="C62" s="10"/>
      <c r="D62" s="11" t="s">
        <v>142</v>
      </c>
      <c r="E62" s="11"/>
      <c r="F62" s="11"/>
      <c r="G62" s="10" t="s">
        <v>105</v>
      </c>
      <c r="H62" s="40">
        <v>1444</v>
      </c>
      <c r="I62" s="76">
        <v>2677.6733353911532</v>
      </c>
      <c r="J62" s="31"/>
      <c r="K62" s="3"/>
      <c r="L62" s="2"/>
      <c r="M62" s="14">
        <f t="shared" si="4"/>
        <v>0</v>
      </c>
      <c r="N62" s="15">
        <f t="shared" si="2"/>
        <v>-1</v>
      </c>
      <c r="O62" s="14">
        <f t="shared" si="5"/>
        <v>0</v>
      </c>
      <c r="P62" s="15">
        <f t="shared" si="3"/>
        <v>-1</v>
      </c>
      <c r="Q62" s="8"/>
      <c r="T62" s="41"/>
    </row>
    <row r="63" spans="1:20">
      <c r="A63" s="9"/>
      <c r="B63" s="12" t="s">
        <v>143</v>
      </c>
      <c r="C63" s="10"/>
      <c r="D63" s="11" t="s">
        <v>93</v>
      </c>
      <c r="E63" s="11" t="s">
        <v>104</v>
      </c>
      <c r="F63" s="11"/>
      <c r="G63" s="10" t="s">
        <v>105</v>
      </c>
      <c r="H63" s="40">
        <v>987</v>
      </c>
      <c r="I63" s="76">
        <v>1021.5341527316338</v>
      </c>
      <c r="J63" s="31"/>
      <c r="K63" s="3"/>
      <c r="L63" s="2"/>
      <c r="M63" s="14">
        <f t="shared" si="4"/>
        <v>0</v>
      </c>
      <c r="N63" s="15">
        <f t="shared" si="2"/>
        <v>-1</v>
      </c>
      <c r="O63" s="14">
        <f t="shared" si="5"/>
        <v>0</v>
      </c>
      <c r="P63" s="15">
        <f t="shared" si="3"/>
        <v>-1</v>
      </c>
      <c r="Q63" s="8"/>
      <c r="T63" s="41"/>
    </row>
    <row r="64" spans="1:20">
      <c r="A64" s="9"/>
      <c r="B64" s="12" t="s">
        <v>144</v>
      </c>
      <c r="C64" s="10"/>
      <c r="D64" s="11"/>
      <c r="E64" s="11"/>
      <c r="F64" s="11"/>
      <c r="G64" s="10" t="s">
        <v>105</v>
      </c>
      <c r="H64" s="40">
        <v>1875</v>
      </c>
      <c r="I64" s="76">
        <v>1962.3310069030781</v>
      </c>
      <c r="J64" s="31"/>
      <c r="K64" s="3"/>
      <c r="L64" s="2"/>
      <c r="M64" s="14">
        <f t="shared" si="4"/>
        <v>0</v>
      </c>
      <c r="N64" s="15">
        <f t="shared" si="2"/>
        <v>-1</v>
      </c>
      <c r="O64" s="14">
        <f t="shared" si="5"/>
        <v>0</v>
      </c>
      <c r="P64" s="15">
        <f t="shared" si="3"/>
        <v>-1</v>
      </c>
      <c r="Q64" s="8"/>
      <c r="T64" s="41"/>
    </row>
    <row r="65" spans="1:20">
      <c r="A65" s="9"/>
      <c r="B65" s="12" t="s">
        <v>145</v>
      </c>
      <c r="C65" s="10"/>
      <c r="D65" s="11" t="s">
        <v>107</v>
      </c>
      <c r="E65" s="11" t="s">
        <v>104</v>
      </c>
      <c r="F65" s="11"/>
      <c r="G65" s="10" t="s">
        <v>107</v>
      </c>
      <c r="H65" s="40">
        <v>1485</v>
      </c>
      <c r="I65" s="76">
        <v>1507.9226880020808</v>
      </c>
      <c r="J65" s="31"/>
      <c r="K65" s="3"/>
      <c r="L65" s="2"/>
      <c r="M65" s="14">
        <f t="shared" si="4"/>
        <v>0</v>
      </c>
      <c r="N65" s="15">
        <f t="shared" si="2"/>
        <v>-1</v>
      </c>
      <c r="O65" s="14">
        <f t="shared" si="5"/>
        <v>0</v>
      </c>
      <c r="P65" s="15">
        <f t="shared" si="3"/>
        <v>-1</v>
      </c>
      <c r="Q65" s="8"/>
      <c r="T65" s="41"/>
    </row>
    <row r="66" spans="1:20">
      <c r="A66" s="9"/>
      <c r="B66" s="12" t="s">
        <v>146</v>
      </c>
      <c r="C66" s="10"/>
      <c r="D66" s="11" t="s">
        <v>107</v>
      </c>
      <c r="E66" s="11" t="s">
        <v>104</v>
      </c>
      <c r="F66" s="11"/>
      <c r="G66" s="10" t="s">
        <v>107</v>
      </c>
      <c r="H66" s="40">
        <v>1346</v>
      </c>
      <c r="I66" s="76">
        <v>1345.0363846603266</v>
      </c>
      <c r="J66" s="31"/>
      <c r="K66" s="3"/>
      <c r="L66" s="2"/>
      <c r="M66" s="14">
        <f t="shared" si="4"/>
        <v>0</v>
      </c>
      <c r="N66" s="15">
        <f t="shared" si="2"/>
        <v>-1</v>
      </c>
      <c r="O66" s="14">
        <f t="shared" si="5"/>
        <v>0</v>
      </c>
      <c r="P66" s="15">
        <f t="shared" si="3"/>
        <v>-1</v>
      </c>
      <c r="Q66" s="8"/>
      <c r="T66" s="41"/>
    </row>
    <row r="67" spans="1:20">
      <c r="A67" s="9"/>
      <c r="B67" s="12" t="s">
        <v>147</v>
      </c>
      <c r="C67" s="10"/>
      <c r="D67" s="11" t="s">
        <v>107</v>
      </c>
      <c r="E67" s="11" t="s">
        <v>104</v>
      </c>
      <c r="F67" s="11"/>
      <c r="G67" s="10" t="s">
        <v>107</v>
      </c>
      <c r="H67" s="40">
        <v>1324</v>
      </c>
      <c r="I67" s="76">
        <v>1364.3996233513196</v>
      </c>
      <c r="J67" s="31"/>
      <c r="K67" s="3"/>
      <c r="L67" s="2"/>
      <c r="M67" s="14">
        <f t="shared" si="4"/>
        <v>0</v>
      </c>
      <c r="N67" s="15">
        <f t="shared" si="2"/>
        <v>-1</v>
      </c>
      <c r="O67" s="14">
        <f t="shared" si="5"/>
        <v>0</v>
      </c>
      <c r="P67" s="15">
        <f t="shared" si="3"/>
        <v>-1</v>
      </c>
      <c r="Q67" s="8"/>
      <c r="T67" s="41"/>
    </row>
    <row r="68" spans="1:20">
      <c r="A68" s="9"/>
      <c r="B68" s="12" t="s">
        <v>148</v>
      </c>
      <c r="C68" s="10"/>
      <c r="D68" s="11"/>
      <c r="E68" s="11"/>
      <c r="F68" s="11"/>
      <c r="G68" s="10" t="s">
        <v>109</v>
      </c>
      <c r="H68" s="40">
        <v>568</v>
      </c>
      <c r="I68" s="76">
        <v>580.38332515323032</v>
      </c>
      <c r="J68" s="31"/>
      <c r="K68" s="3"/>
      <c r="L68" s="2"/>
      <c r="M68" s="14">
        <f t="shared" si="4"/>
        <v>0</v>
      </c>
      <c r="N68" s="15">
        <f t="shared" si="2"/>
        <v>-1</v>
      </c>
      <c r="O68" s="14">
        <f t="shared" si="5"/>
        <v>0</v>
      </c>
      <c r="P68" s="15">
        <f t="shared" si="3"/>
        <v>-1</v>
      </c>
      <c r="Q68" s="8"/>
      <c r="T68" s="41"/>
    </row>
    <row r="69" spans="1:20">
      <c r="A69" s="9"/>
      <c r="B69" s="12" t="s">
        <v>149</v>
      </c>
      <c r="C69" s="10"/>
      <c r="D69" s="11" t="s">
        <v>117</v>
      </c>
      <c r="E69" s="11" t="s">
        <v>109</v>
      </c>
      <c r="F69" s="11"/>
      <c r="G69" s="10" t="s">
        <v>109</v>
      </c>
      <c r="H69" s="40">
        <v>2511</v>
      </c>
      <c r="I69" s="76">
        <v>2543.5823285902993</v>
      </c>
      <c r="J69" s="31"/>
      <c r="K69" s="3"/>
      <c r="L69" s="2"/>
      <c r="M69" s="14">
        <f t="shared" si="4"/>
        <v>0</v>
      </c>
      <c r="N69" s="15">
        <f t="shared" si="2"/>
        <v>-1</v>
      </c>
      <c r="O69" s="14">
        <f t="shared" si="5"/>
        <v>0</v>
      </c>
      <c r="P69" s="15">
        <f t="shared" si="3"/>
        <v>-1</v>
      </c>
      <c r="Q69" s="8"/>
      <c r="T69" s="41"/>
    </row>
    <row r="70" spans="1:20">
      <c r="A70" s="9"/>
      <c r="B70" s="12" t="s">
        <v>150</v>
      </c>
      <c r="C70" s="10"/>
      <c r="D70" s="11" t="s">
        <v>107</v>
      </c>
      <c r="E70" s="11" t="s">
        <v>121</v>
      </c>
      <c r="F70" s="11"/>
      <c r="G70" s="10" t="s">
        <v>109</v>
      </c>
      <c r="H70" s="40">
        <v>586</v>
      </c>
      <c r="I70" s="76">
        <v>596.84327090640147</v>
      </c>
      <c r="J70" s="31"/>
      <c r="K70" s="3"/>
      <c r="L70" s="2"/>
      <c r="M70" s="14">
        <f t="shared" si="4"/>
        <v>0</v>
      </c>
      <c r="N70" s="15">
        <f t="shared" si="2"/>
        <v>-1</v>
      </c>
      <c r="O70" s="14">
        <f t="shared" si="5"/>
        <v>0</v>
      </c>
      <c r="P70" s="15">
        <f t="shared" si="3"/>
        <v>-1</v>
      </c>
      <c r="Q70" s="8"/>
      <c r="T70" s="41"/>
    </row>
    <row r="71" spans="1:20">
      <c r="A71" s="9"/>
      <c r="B71" s="12" t="s">
        <v>151</v>
      </c>
      <c r="C71" s="10"/>
      <c r="D71" s="11" t="s">
        <v>107</v>
      </c>
      <c r="E71" s="11" t="s">
        <v>152</v>
      </c>
      <c r="F71" s="11"/>
      <c r="G71" s="10" t="s">
        <v>109</v>
      </c>
      <c r="H71" s="40">
        <v>688</v>
      </c>
      <c r="I71" s="48">
        <v>713.9883300276382</v>
      </c>
      <c r="J71" s="31"/>
      <c r="K71" s="3"/>
      <c r="L71" s="2"/>
      <c r="M71" s="14">
        <f t="shared" si="4"/>
        <v>0</v>
      </c>
      <c r="N71" s="15">
        <f t="shared" si="2"/>
        <v>-1</v>
      </c>
      <c r="O71" s="14">
        <f t="shared" si="5"/>
        <v>0</v>
      </c>
      <c r="P71" s="15">
        <f t="shared" si="3"/>
        <v>-1</v>
      </c>
      <c r="Q71" s="8"/>
      <c r="T71" s="41"/>
    </row>
    <row r="72" spans="1:20">
      <c r="A72" s="9"/>
      <c r="B72" s="12"/>
      <c r="C72" s="10"/>
      <c r="D72" s="11"/>
      <c r="E72" s="11"/>
      <c r="F72" s="11"/>
      <c r="G72" s="10"/>
      <c r="H72" s="40"/>
      <c r="J72" s="31"/>
      <c r="K72" s="3"/>
      <c r="L72" s="2"/>
      <c r="M72" s="14">
        <f t="shared" si="4"/>
        <v>0</v>
      </c>
      <c r="N72" s="15">
        <f t="shared" si="2"/>
        <v>-1</v>
      </c>
      <c r="O72" s="14">
        <f t="shared" si="5"/>
        <v>0</v>
      </c>
      <c r="P72" s="15">
        <f t="shared" si="3"/>
        <v>-1</v>
      </c>
      <c r="Q72" s="8"/>
      <c r="T72" s="41"/>
    </row>
    <row r="73" spans="1:20">
      <c r="A73" s="9"/>
      <c r="B73" s="12"/>
      <c r="C73" s="10"/>
      <c r="D73" s="11"/>
      <c r="E73" s="11"/>
      <c r="F73" s="11"/>
      <c r="G73" s="10"/>
      <c r="H73" s="40"/>
      <c r="I73" s="76"/>
      <c r="J73" s="31"/>
      <c r="K73" s="3"/>
      <c r="L73" s="2"/>
      <c r="M73" s="14">
        <f t="shared" si="4"/>
        <v>0</v>
      </c>
      <c r="N73" s="15">
        <f t="shared" si="2"/>
        <v>-1</v>
      </c>
      <c r="O73" s="14">
        <f t="shared" si="5"/>
        <v>0</v>
      </c>
      <c r="P73" s="15">
        <f t="shared" si="3"/>
        <v>-1</v>
      </c>
      <c r="Q73" s="8"/>
      <c r="T73" s="41"/>
    </row>
    <row r="74" spans="1:20">
      <c r="A74" s="9"/>
      <c r="B74" s="12"/>
      <c r="C74" s="10"/>
      <c r="D74" s="11"/>
      <c r="E74" s="11"/>
      <c r="F74" s="11"/>
      <c r="G74" s="10"/>
      <c r="H74" s="40"/>
      <c r="I74" s="76"/>
      <c r="J74" s="31"/>
      <c r="K74" s="3"/>
      <c r="L74" s="2"/>
      <c r="M74" s="14">
        <f t="shared" si="4"/>
        <v>0</v>
      </c>
      <c r="N74" s="15">
        <f t="shared" si="2"/>
        <v>-1</v>
      </c>
      <c r="O74" s="14">
        <f t="shared" si="5"/>
        <v>0</v>
      </c>
      <c r="P74" s="15">
        <f t="shared" si="3"/>
        <v>-1</v>
      </c>
      <c r="Q74" s="8"/>
      <c r="T74" s="41"/>
    </row>
    <row r="75" spans="1:20">
      <c r="A75" s="9"/>
      <c r="B75" s="12"/>
      <c r="C75" s="10"/>
      <c r="D75" s="11"/>
      <c r="E75" s="11"/>
      <c r="F75" s="11"/>
      <c r="G75" s="10"/>
      <c r="H75" s="40"/>
      <c r="I75" s="76"/>
      <c r="J75" s="31"/>
      <c r="K75" s="3"/>
      <c r="L75" s="2"/>
      <c r="M75" s="14">
        <f t="shared" si="4"/>
        <v>0</v>
      </c>
      <c r="N75" s="15">
        <f t="shared" si="2"/>
        <v>-1</v>
      </c>
      <c r="O75" s="14">
        <f t="shared" si="5"/>
        <v>0</v>
      </c>
      <c r="P75" s="15">
        <f t="shared" si="3"/>
        <v>-1</v>
      </c>
      <c r="Q75" s="8"/>
      <c r="T75" s="41"/>
    </row>
    <row r="76" spans="1:20">
      <c r="A76" s="9"/>
      <c r="B76" s="12"/>
      <c r="C76" s="10"/>
      <c r="D76" s="11"/>
      <c r="E76" s="11"/>
      <c r="F76" s="11"/>
      <c r="G76" s="10"/>
      <c r="H76" s="40"/>
      <c r="I76" s="76"/>
      <c r="J76" s="31"/>
      <c r="K76" s="3"/>
      <c r="L76" s="2"/>
      <c r="M76" s="14">
        <f t="shared" si="4"/>
        <v>0</v>
      </c>
      <c r="N76" s="15">
        <f t="shared" si="2"/>
        <v>-1</v>
      </c>
      <c r="O76" s="14">
        <f t="shared" si="5"/>
        <v>0</v>
      </c>
      <c r="P76" s="15">
        <f t="shared" si="3"/>
        <v>-1</v>
      </c>
      <c r="Q76" s="8"/>
      <c r="T76" s="41"/>
    </row>
    <row r="77" spans="1:20">
      <c r="A77" s="9"/>
      <c r="B77" s="12"/>
      <c r="C77" s="10"/>
      <c r="D77" s="11"/>
      <c r="E77" s="11"/>
      <c r="F77" s="11"/>
      <c r="G77" s="10"/>
      <c r="H77" s="40"/>
      <c r="I77" s="76"/>
      <c r="J77" s="31"/>
      <c r="K77" s="3"/>
      <c r="L77" s="2"/>
      <c r="M77" s="14">
        <f t="shared" si="4"/>
        <v>0</v>
      </c>
      <c r="N77" s="15">
        <f t="shared" si="2"/>
        <v>-1</v>
      </c>
      <c r="O77" s="14">
        <f t="shared" si="5"/>
        <v>0</v>
      </c>
      <c r="P77" s="15">
        <f t="shared" si="3"/>
        <v>-1</v>
      </c>
      <c r="Q77" s="8"/>
      <c r="T77" s="41"/>
    </row>
    <row r="78" spans="1:20">
      <c r="A78" s="9"/>
      <c r="B78" s="12"/>
      <c r="C78" s="10"/>
      <c r="D78" s="11"/>
      <c r="E78" s="11"/>
      <c r="F78" s="11"/>
      <c r="G78" s="10"/>
      <c r="H78" s="40"/>
      <c r="I78" s="76"/>
      <c r="J78" s="31"/>
      <c r="K78" s="3"/>
      <c r="L78" s="2"/>
      <c r="M78" s="14">
        <f t="shared" ref="M78:M91" si="6">IF(K78="",0,(SUMIF($G$20:$G$91,K78,$H$20:$H$91)))</f>
        <v>0</v>
      </c>
      <c r="N78" s="15">
        <f t="shared" si="2"/>
        <v>-1</v>
      </c>
      <c r="O78" s="14">
        <f t="shared" ref="O78:O91" si="7">IF(K78="",0,(SUMIF($G$19:$G$91,K78,$I$19:$I$91)))</f>
        <v>0</v>
      </c>
      <c r="P78" s="15">
        <f t="shared" si="3"/>
        <v>-1</v>
      </c>
      <c r="Q78" s="8"/>
      <c r="T78" s="41"/>
    </row>
    <row r="79" spans="1:20">
      <c r="A79" s="9"/>
      <c r="B79" s="12"/>
      <c r="C79" s="10"/>
      <c r="D79" s="11"/>
      <c r="E79" s="11"/>
      <c r="F79" s="11"/>
      <c r="G79" s="10"/>
      <c r="H79" s="40"/>
      <c r="I79" s="76"/>
      <c r="J79" s="31"/>
      <c r="K79" s="3"/>
      <c r="L79" s="2"/>
      <c r="M79" s="14">
        <f t="shared" si="6"/>
        <v>0</v>
      </c>
      <c r="N79" s="15">
        <f t="shared" ref="N79:N91" si="8">IF(K79="",-1,(-($L$6-(M79/L79))/$L$6))</f>
        <v>-1</v>
      </c>
      <c r="O79" s="14">
        <f t="shared" si="7"/>
        <v>0</v>
      </c>
      <c r="P79" s="15">
        <f t="shared" ref="P79:P91" si="9">IF(K79="",-1,(-($M$6-(O79/L79))/$M$6))</f>
        <v>-1</v>
      </c>
      <c r="Q79" s="8"/>
      <c r="T79" s="41"/>
    </row>
    <row r="80" spans="1:20">
      <c r="A80" s="9"/>
      <c r="B80" s="12"/>
      <c r="C80" s="10"/>
      <c r="D80" s="11"/>
      <c r="E80" s="11"/>
      <c r="F80" s="11"/>
      <c r="G80" s="10"/>
      <c r="H80" s="40"/>
      <c r="I80" s="76"/>
      <c r="J80" s="31"/>
      <c r="K80" s="3"/>
      <c r="L80" s="2"/>
      <c r="M80" s="14">
        <f t="shared" si="6"/>
        <v>0</v>
      </c>
      <c r="N80" s="15">
        <f t="shared" si="8"/>
        <v>-1</v>
      </c>
      <c r="O80" s="14">
        <f t="shared" si="7"/>
        <v>0</v>
      </c>
      <c r="P80" s="15">
        <f t="shared" si="9"/>
        <v>-1</v>
      </c>
      <c r="Q80" s="8"/>
      <c r="T80" s="41"/>
    </row>
    <row r="81" spans="1:20">
      <c r="A81" s="9"/>
      <c r="B81" s="12"/>
      <c r="C81" s="10"/>
      <c r="D81" s="11"/>
      <c r="E81" s="11"/>
      <c r="F81" s="11"/>
      <c r="G81" s="10"/>
      <c r="H81" s="40"/>
      <c r="I81" s="76"/>
      <c r="J81" s="31"/>
      <c r="K81" s="3"/>
      <c r="L81" s="2"/>
      <c r="M81" s="14">
        <f t="shared" si="6"/>
        <v>0</v>
      </c>
      <c r="N81" s="15">
        <f t="shared" si="8"/>
        <v>-1</v>
      </c>
      <c r="O81" s="14">
        <f t="shared" si="7"/>
        <v>0</v>
      </c>
      <c r="P81" s="15">
        <f t="shared" si="9"/>
        <v>-1</v>
      </c>
      <c r="Q81" s="8"/>
      <c r="T81" s="41"/>
    </row>
    <row r="82" spans="1:20">
      <c r="A82" s="9"/>
      <c r="B82" s="12"/>
      <c r="C82" s="10"/>
      <c r="D82" s="11"/>
      <c r="E82" s="11"/>
      <c r="F82" s="11"/>
      <c r="G82" s="11"/>
      <c r="H82" s="40"/>
      <c r="I82" s="76"/>
      <c r="J82" s="31"/>
      <c r="K82" s="3"/>
      <c r="L82" s="2"/>
      <c r="M82" s="14">
        <f t="shared" si="6"/>
        <v>0</v>
      </c>
      <c r="N82" s="15">
        <f t="shared" si="8"/>
        <v>-1</v>
      </c>
      <c r="O82" s="14">
        <f t="shared" si="7"/>
        <v>0</v>
      </c>
      <c r="P82" s="15">
        <f t="shared" si="9"/>
        <v>-1</v>
      </c>
      <c r="Q82" s="8"/>
      <c r="T82" s="41"/>
    </row>
    <row r="83" spans="1:20">
      <c r="A83" s="9"/>
      <c r="B83" s="12"/>
      <c r="C83" s="10"/>
      <c r="D83" s="11"/>
      <c r="E83" s="11"/>
      <c r="F83" s="11"/>
      <c r="G83" s="11"/>
      <c r="H83" s="40"/>
      <c r="I83" s="76"/>
      <c r="J83" s="31"/>
      <c r="K83" s="3"/>
      <c r="L83" s="2"/>
      <c r="M83" s="14">
        <f t="shared" si="6"/>
        <v>0</v>
      </c>
      <c r="N83" s="15">
        <f t="shared" si="8"/>
        <v>-1</v>
      </c>
      <c r="O83" s="14">
        <f t="shared" si="7"/>
        <v>0</v>
      </c>
      <c r="P83" s="15">
        <f t="shared" si="9"/>
        <v>-1</v>
      </c>
      <c r="Q83" s="8"/>
      <c r="T83" s="41"/>
    </row>
    <row r="84" spans="1:20">
      <c r="A84" s="9"/>
      <c r="B84" s="12"/>
      <c r="C84" s="10"/>
      <c r="D84" s="11"/>
      <c r="E84" s="11"/>
      <c r="F84" s="11"/>
      <c r="G84" s="11"/>
      <c r="H84" s="40"/>
      <c r="I84" s="76"/>
      <c r="J84" s="31"/>
      <c r="K84" s="3"/>
      <c r="L84" s="2"/>
      <c r="M84" s="14">
        <f t="shared" si="6"/>
        <v>0</v>
      </c>
      <c r="N84" s="15">
        <f t="shared" si="8"/>
        <v>-1</v>
      </c>
      <c r="O84" s="14">
        <f t="shared" si="7"/>
        <v>0</v>
      </c>
      <c r="P84" s="15">
        <f t="shared" si="9"/>
        <v>-1</v>
      </c>
      <c r="Q84" s="8"/>
      <c r="T84" s="41"/>
    </row>
    <row r="85" spans="1:20">
      <c r="A85" s="9"/>
      <c r="B85" s="2"/>
      <c r="C85" s="10"/>
      <c r="D85" s="11"/>
      <c r="E85" s="11"/>
      <c r="F85" s="11"/>
      <c r="G85" s="11"/>
      <c r="H85" s="40"/>
      <c r="I85" s="76"/>
      <c r="J85" s="31"/>
      <c r="K85" s="3"/>
      <c r="L85" s="2"/>
      <c r="M85" s="14">
        <f t="shared" si="6"/>
        <v>0</v>
      </c>
      <c r="N85" s="15">
        <f t="shared" si="8"/>
        <v>-1</v>
      </c>
      <c r="O85" s="14">
        <f t="shared" si="7"/>
        <v>0</v>
      </c>
      <c r="P85" s="15">
        <f t="shared" si="9"/>
        <v>-1</v>
      </c>
      <c r="Q85" s="8"/>
    </row>
    <row r="86" spans="1:20">
      <c r="A86" s="9"/>
      <c r="B86" s="2"/>
      <c r="C86" s="10"/>
      <c r="D86" s="11"/>
      <c r="E86" s="11"/>
      <c r="F86" s="11"/>
      <c r="G86" s="11"/>
      <c r="H86" s="40"/>
      <c r="I86" s="76"/>
      <c r="J86" s="31"/>
      <c r="K86" s="3"/>
      <c r="L86" s="2"/>
      <c r="M86" s="14">
        <f t="shared" si="6"/>
        <v>0</v>
      </c>
      <c r="N86" s="15">
        <f t="shared" si="8"/>
        <v>-1</v>
      </c>
      <c r="O86" s="14">
        <f t="shared" si="7"/>
        <v>0</v>
      </c>
      <c r="P86" s="15">
        <f t="shared" si="9"/>
        <v>-1</v>
      </c>
      <c r="Q86" s="8"/>
    </row>
    <row r="87" spans="1:20">
      <c r="A87" s="9"/>
      <c r="B87" s="2"/>
      <c r="C87" s="10"/>
      <c r="D87" s="11"/>
      <c r="E87" s="11"/>
      <c r="F87" s="11"/>
      <c r="G87" s="11"/>
      <c r="H87" s="40"/>
      <c r="I87" s="76"/>
      <c r="J87" s="31"/>
      <c r="K87" s="3"/>
      <c r="L87" s="2"/>
      <c r="M87" s="14">
        <f t="shared" si="6"/>
        <v>0</v>
      </c>
      <c r="N87" s="15">
        <f t="shared" si="8"/>
        <v>-1</v>
      </c>
      <c r="O87" s="14">
        <f t="shared" si="7"/>
        <v>0</v>
      </c>
      <c r="P87" s="15">
        <f t="shared" si="9"/>
        <v>-1</v>
      </c>
      <c r="Q87" s="8"/>
    </row>
    <row r="88" spans="1:20">
      <c r="A88" s="9"/>
      <c r="B88" s="2"/>
      <c r="C88" s="10"/>
      <c r="D88" s="11"/>
      <c r="E88" s="11"/>
      <c r="F88" s="11"/>
      <c r="G88" s="11"/>
      <c r="H88" s="40"/>
      <c r="I88" s="76"/>
      <c r="J88" s="31"/>
      <c r="K88" s="3"/>
      <c r="L88" s="2"/>
      <c r="M88" s="14">
        <f t="shared" si="6"/>
        <v>0</v>
      </c>
      <c r="N88" s="15">
        <f t="shared" si="8"/>
        <v>-1</v>
      </c>
      <c r="O88" s="14">
        <f t="shared" si="7"/>
        <v>0</v>
      </c>
      <c r="P88" s="15">
        <f t="shared" si="9"/>
        <v>-1</v>
      </c>
      <c r="Q88" s="8"/>
    </row>
    <row r="89" spans="1:20">
      <c r="A89" s="9"/>
      <c r="B89" s="2"/>
      <c r="C89" s="10"/>
      <c r="D89" s="11"/>
      <c r="E89" s="11"/>
      <c r="F89" s="11"/>
      <c r="G89" s="11"/>
      <c r="H89" s="40"/>
      <c r="I89" s="76"/>
      <c r="J89" s="31"/>
      <c r="K89" s="3"/>
      <c r="L89" s="2"/>
      <c r="M89" s="14">
        <f t="shared" si="6"/>
        <v>0</v>
      </c>
      <c r="N89" s="15">
        <f t="shared" si="8"/>
        <v>-1</v>
      </c>
      <c r="O89" s="14">
        <f t="shared" si="7"/>
        <v>0</v>
      </c>
      <c r="P89" s="15">
        <f t="shared" si="9"/>
        <v>-1</v>
      </c>
      <c r="Q89" s="8"/>
    </row>
    <row r="90" spans="1:20">
      <c r="A90" s="9"/>
      <c r="B90" s="2"/>
      <c r="C90" s="10"/>
      <c r="D90" s="11"/>
      <c r="E90" s="11"/>
      <c r="F90" s="11"/>
      <c r="G90" s="11"/>
      <c r="H90" s="12"/>
      <c r="I90" s="12"/>
      <c r="J90" s="31"/>
      <c r="K90" s="3"/>
      <c r="L90" s="2"/>
      <c r="M90" s="14">
        <f t="shared" si="6"/>
        <v>0</v>
      </c>
      <c r="N90" s="15">
        <f t="shared" si="8"/>
        <v>-1</v>
      </c>
      <c r="O90" s="14">
        <f t="shared" si="7"/>
        <v>0</v>
      </c>
      <c r="P90" s="15">
        <f t="shared" si="9"/>
        <v>-1</v>
      </c>
      <c r="Q90" s="8"/>
    </row>
    <row r="91" spans="1:20">
      <c r="A91" s="9"/>
      <c r="B91" s="2"/>
      <c r="C91" s="10"/>
      <c r="D91" s="11"/>
      <c r="E91" s="11"/>
      <c r="F91" s="11"/>
      <c r="G91" s="11"/>
      <c r="H91" s="12"/>
      <c r="I91" s="12"/>
      <c r="J91" s="31"/>
      <c r="K91" s="3"/>
      <c r="L91" s="2"/>
      <c r="M91" s="14">
        <f t="shared" si="6"/>
        <v>0</v>
      </c>
      <c r="N91" s="15">
        <f t="shared" si="8"/>
        <v>-1</v>
      </c>
      <c r="O91" s="14">
        <f t="shared" si="7"/>
        <v>0</v>
      </c>
      <c r="P91" s="15">
        <f t="shared" si="9"/>
        <v>-1</v>
      </c>
      <c r="Q91" s="8"/>
    </row>
  </sheetData>
  <mergeCells count="3">
    <mergeCell ref="B4:F6"/>
    <mergeCell ref="M10:P10"/>
    <mergeCell ref="B8:F8"/>
  </mergeCells>
  <phoneticPr fontId="5" type="noConversion"/>
  <conditionalFormatting sqref="O14:O91 M14:M91">
    <cfRule type="cellIs" dxfId="4" priority="1" stopIfTrue="1" operator="equal">
      <formula>0</formula>
    </cfRule>
  </conditionalFormatting>
  <conditionalFormatting sqref="P14:P91 N14:N91">
    <cfRule type="cellIs" dxfId="3" priority="2" stopIfTrue="1" operator="equal">
      <formula>-1</formula>
    </cfRule>
    <cfRule type="cellIs" dxfId="2" priority="3" stopIfTrue="1" operator="notBetween">
      <formula>-0.2049</formula>
      <formula>0.2049</formula>
    </cfRule>
    <cfRule type="cellIs" dxfId="1" priority="4" stopIfTrue="1" operator="notBetween">
      <formula>-0.1049</formula>
      <formula>0.1049</formula>
    </cfRule>
  </conditionalFormatting>
  <conditionalFormatting sqref="B10:M10">
    <cfRule type="cellIs" dxfId="0" priority="5" stopIfTrue="1" operator="equal">
      <formula>"none"</formula>
    </cfRule>
  </conditionalFormatting>
  <pageMargins left="0.74803149606299213" right="0.74803149606299213" top="0.98425196850393704" bottom="0.98425196850393704" header="0.51181102362204722" footer="0.51181102362204722"/>
  <pageSetup paperSize="8" scale="57" fitToHeight="0" orientation="landscape" r:id="rId1"/>
  <headerFooter alignWithMargins="0">
    <oddHeader>&amp;F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026A9A75CCCA16F4693F1FE45F71519DE00AEB9CE7AEE429C45B14E929E9ADB2665" ma:contentTypeVersion="17" ma:contentTypeDescription="Parent Document Content Type for all review documents" ma:contentTypeScope="" ma:versionID="3aa07085b27dc75d157ecdd57e38fe74">
  <xsd:schema xmlns:xsd="http://www.w3.org/2001/XMLSchema" xmlns:xs="http://www.w3.org/2001/XMLSchema" xmlns:p="http://schemas.microsoft.com/office/2006/metadata/properties" xmlns:ns1="http://schemas.microsoft.com/sharepoint/v3" xmlns:ns2="07a766d4-cf60-4260-9f49-242aaa07e1bd" xmlns:ns3="d23c6157-5623-4293-b83e-785d6ba7de2d" xmlns:ns4="9f74b35b-16de-4a8f-90b8-043c559fcdc9" targetNamespace="http://schemas.microsoft.com/office/2006/metadata/properties" ma:root="true" ma:fieldsID="40bd24dd0fb57ad6c2b20ffebe9fcba1" ns1:_="" ns2:_="" ns3:_="" ns4:_="">
    <xsd:import namespace="http://schemas.microsoft.com/sharepoint/v3"/>
    <xsd:import namespace="07a766d4-cf60-4260-9f49-242aaa07e1bd"/>
    <xsd:import namespace="d23c6157-5623-4293-b83e-785d6ba7de2d"/>
    <xsd:import namespace="9f74b35b-16de-4a8f-90b8-043c559fcdc9"/>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ForLeadCommissionerReview" minOccurs="0"/>
                <xsd:element ref="ns1:_dlc_Exempt" minOccurs="0"/>
                <xsd:element ref="ns1:_dlc_ExpireDateSaved" minOccurs="0"/>
                <xsd:element ref="ns1:_dlc_ExpireDate" minOccurs="0"/>
                <xsd:element ref="ns4:MediaServiceMetadata" minOccurs="0"/>
                <xsd:element ref="ns4:MediaServiceFastMetadata" minOccurs="0"/>
                <xsd:element ref="ns4:MediaServiceAutoKeyPoints" minOccurs="0"/>
                <xsd:element ref="ns4:MediaServiceKeyPoints" minOccurs="0"/>
                <xsd:element ref="ns4:MediaServiceOCR" minOccurs="0"/>
                <xsd:element ref="ns4:MediaServiceGenerationTime" minOccurs="0"/>
                <xsd:element ref="ns4:MediaServiceEventHashCode" minOccurs="0"/>
                <xsd:element ref="ns4: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0" nillable="true" ma:displayName="Exempt from Policy" ma:hidden="true" ma:internalName="_dlc_Exempt" ma:readOnly="true">
      <xsd:simpleType>
        <xsd:restriction base="dms:Unknown"/>
      </xsd:simpleType>
    </xsd:element>
    <xsd:element name="_dlc_ExpireDateSaved" ma:index="21" nillable="true" ma:displayName="Original Expiration Date" ma:hidden="true" ma:internalName="_dlc_ExpireDateSaved" ma:readOnly="true">
      <xsd:simpleType>
        <xsd:restriction base="dms:DateTime"/>
      </xsd:simpleType>
    </xsd:element>
    <xsd:element name="_dlc_ExpireDate" ma:index="22" nillable="true" ma:displayName="Expiration Date"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ForLeadCommissionerReview" ma:index="19" nillable="true" ma:displayName="For Lead Commissioner Review" ma:default="0" ma:internalName="ForLeadCommissionerReview">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schema>
  <xsd:schema xmlns:xsd="http://www.w3.org/2001/XMLSchema" xmlns:xs="http://www.w3.org/2001/XMLSchema" xmlns:dms="http://schemas.microsoft.com/office/2006/documentManagement/types" xmlns:pc="http://schemas.microsoft.com/office/infopath/2007/PartnerControls" targetNamespace="9f74b35b-16de-4a8f-90b8-043c559fcdc9" elementFormDefault="qualified">
    <xsd:import namespace="http://schemas.microsoft.com/office/2006/documentManagement/types"/>
    <xsd:import namespace="http://schemas.microsoft.com/office/infopath/2007/PartnerControls"/>
    <xsd:element name="MediaServiceMetadata" ma:index="23" nillable="true" ma:displayName="MediaServiceMetadata" ma:hidden="true" ma:internalName="MediaServiceMetadata" ma:readOnly="true">
      <xsd:simpleType>
        <xsd:restriction base="dms:Note"/>
      </xsd:simpleType>
    </xsd:element>
    <xsd:element name="MediaServiceFastMetadata" ma:index="24" nillable="true" ma:displayName="MediaServiceFastMetadata" ma:hidden="true" ma:internalName="MediaServiceFastMetadata" ma:readOnly="true">
      <xsd:simpleType>
        <xsd:restriction base="dms:Note"/>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ServiceOCR" ma:index="27" nillable="true" ma:displayName="Extracted Text" ma:internalName="MediaServiceOCR" ma:readOnly="true">
      <xsd:simpleType>
        <xsd:restriction base="dms:Note">
          <xsd:maxLength value="255"/>
        </xsd:restriction>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383954fa-2a65-4d57-99ac-c02654c3af93"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383954fa-2a65-4d57-99ac-c02654c3af93" ContentTypeId="0x010100E7BD6A8A66F7CB4BBA2B02F0531791BE" PreviousValue="false"/>
</file>

<file path=customXml/item4.xml><?xml version="1.0" encoding="utf-8"?>
<LongProperties xmlns="http://schemas.microsoft.com/office/2006/metadata/longProperties"/>
</file>

<file path=customXml/item5.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6.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7.xml><?xml version="1.0" encoding="utf-8"?>
<p:properties xmlns:p="http://schemas.microsoft.com/office/2006/metadata/properties" xmlns:xsi="http://www.w3.org/2001/XMLSchema-instance" xmlns:pc="http://schemas.microsoft.com/office/infopath/2007/PartnerControls">
  <documentManagement>
    <Review_x0020_Document_x0020_Type xmlns="d23c6157-5623-4293-b83e-785d6ba7de2d" xsi:nil="true"/>
    <AuthorityType xmlns="07a766d4-cf60-4260-9f49-242aaa07e1bd">District Council</AuthorityType>
    <ReferenceYear xmlns="07a766d4-cf60-4260-9f49-242aaa07e1bd">2022</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PER</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Cheltenham</TermName>
          <TermId xmlns="http://schemas.microsoft.com/office/infopath/2007/PartnerControls">035a8c8c-4e12-4179-8a20-506ff552e8f1</TermId>
        </TermInfo>
      </Terms>
    </d08e702f979e48d3863205ea645082c2>
    <TaxCatchAll xmlns="07a766d4-cf60-4260-9f49-242aaa07e1bd">
      <Value>85</Value>
    </TaxCatchAll>
    <lcf76f155ced4ddcb4097134ff3c332f xmlns="9f74b35b-16de-4a8f-90b8-043c559fcdc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662BF0C-A026-444C-BB00-84FDC18CDC75}"/>
</file>

<file path=customXml/itemProps2.xml><?xml version="1.0" encoding="utf-8"?>
<ds:datastoreItem xmlns:ds="http://schemas.openxmlformats.org/officeDocument/2006/customXml" ds:itemID="{4C1DE274-EFF0-4630-B066-493C6358DED3}"/>
</file>

<file path=customXml/itemProps3.xml><?xml version="1.0" encoding="utf-8"?>
<ds:datastoreItem xmlns:ds="http://schemas.openxmlformats.org/officeDocument/2006/customXml" ds:itemID="{94D2391F-CE32-459D-AC1E-6646B51BC582}"/>
</file>

<file path=customXml/itemProps4.xml><?xml version="1.0" encoding="utf-8"?>
<ds:datastoreItem xmlns:ds="http://schemas.openxmlformats.org/officeDocument/2006/customXml" ds:itemID="{77BAC0C3-7CB7-4C3D-8C63-B3C372721FBD}"/>
</file>

<file path=customXml/itemProps5.xml><?xml version="1.0" encoding="utf-8"?>
<ds:datastoreItem xmlns:ds="http://schemas.openxmlformats.org/officeDocument/2006/customXml" ds:itemID="{18D9EC7D-AE07-474C-9BA3-4274BF85C694}"/>
</file>

<file path=customXml/itemProps6.xml><?xml version="1.0" encoding="utf-8"?>
<ds:datastoreItem xmlns:ds="http://schemas.openxmlformats.org/officeDocument/2006/customXml" ds:itemID="{093333EB-9CCF-47D5-8CE7-DD7D54AB6F93}"/>
</file>

<file path=customXml/itemProps7.xml><?xml version="1.0" encoding="utf-8"?>
<ds:datastoreItem xmlns:ds="http://schemas.openxmlformats.org/officeDocument/2006/customXml" ds:itemID="{255B7FDA-1106-4372-997E-8FE17782560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Dawe John</dc:creator>
  <cp:keywords/>
  <dc:description/>
  <cp:lastModifiedBy>Holt, Nicole</cp:lastModifiedBy>
  <cp:revision/>
  <dcterms:created xsi:type="dcterms:W3CDTF">2002-01-23T12:13:56Z</dcterms:created>
  <dcterms:modified xsi:type="dcterms:W3CDTF">2022-05-23T10:58:13Z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0x010100E7BD6A8A66F7CB4BBA2B02F0531791BE0026A9A75CCCA16F4693F1FE45F71519DE00AEB9CE7AEE429C45B14E929E9ADB2665</vt:lpwstr>
  </property>
  <property fmtid="{D5CDD505-2E9C-101B-9397-08002B2CF9AE}" pid="3" name="CType">
    <vt:lpwstr/>
  </property>
  <property fmtid="{D5CDD505-2E9C-101B-9397-08002B2CF9AE}" pid="4" name="LGCS">
    <vt:lpwstr/>
  </property>
  <property fmtid="{D5CDD505-2E9C-101B-9397-08002B2CF9AE}" pid="5" name="_dlc_DocId">
    <vt:lpwstr>XY4H3KFN222D-72591952-227586</vt:lpwstr>
  </property>
  <property fmtid="{D5CDD505-2E9C-101B-9397-08002B2CF9AE}" pid="6" name="_dlc_DocIdItemGuid">
    <vt:lpwstr>a0583f6e-83f5-4a4d-8259-8db6cc48c469</vt:lpwstr>
  </property>
  <property fmtid="{D5CDD505-2E9C-101B-9397-08002B2CF9AE}" pid="7" name="_dlc_DocIdUrl">
    <vt:lpwstr>https://lbbd.sharepoint.com/teams/T0784-INT-LawG-Govern-Elec-Ser/_layouts/15/DocIdRedir.aspx?ID=XY4H3KFN222D-72591952-227586, XY4H3KFN222D-72591952-227586</vt:lpwstr>
  </property>
  <property fmtid="{D5CDD505-2E9C-101B-9397-08002B2CF9AE}" pid="8" name="Financial_x0020_Year">
    <vt:lpwstr/>
  </property>
  <property fmtid="{D5CDD505-2E9C-101B-9397-08002B2CF9AE}" pid="9" name="a8455ed1fd22475083a09a91de16b8fd">
    <vt:lpwstr/>
  </property>
  <property fmtid="{D5CDD505-2E9C-101B-9397-08002B2CF9AE}" pid="10" name="Financial Year">
    <vt:lpwstr/>
  </property>
  <property fmtid="{D5CDD505-2E9C-101B-9397-08002B2CF9AE}" pid="11" name="_dlc_policyId">
    <vt:lpwstr>0x010100E7BD6A8A66F7CB4BBA2B02F0531791BE0026A9A75CCCA16F4693F1FE45F71519DE|-58849956</vt:lpwstr>
  </property>
  <property fmtid="{D5CDD505-2E9C-101B-9397-08002B2CF9AE}" pid="12"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y fmtid="{D5CDD505-2E9C-101B-9397-08002B2CF9AE}" pid="13" name="AuthorityName">
    <vt:lpwstr>85;#Cheltenham|035a8c8c-4e12-4179-8a20-506ff552e8f1</vt:lpwstr>
  </property>
  <property fmtid="{D5CDD505-2E9C-101B-9397-08002B2CF9AE}" pid="14" name="Order">
    <vt:r8>24800</vt:r8>
  </property>
  <property fmtid="{D5CDD505-2E9C-101B-9397-08002B2CF9AE}" pid="15" name="xd_Signature">
    <vt:bool>false</vt:bool>
  </property>
  <property fmtid="{D5CDD505-2E9C-101B-9397-08002B2CF9AE}" pid="16" name="xd_ProgID">
    <vt:lpwstr/>
  </property>
  <property fmtid="{D5CDD505-2E9C-101B-9397-08002B2CF9AE}" pid="17" name="ComplianceAssetId">
    <vt:lpwstr/>
  </property>
  <property fmtid="{D5CDD505-2E9C-101B-9397-08002B2CF9AE}" pid="18" name="TemplateUrl">
    <vt:lpwstr/>
  </property>
  <property fmtid="{D5CDD505-2E9C-101B-9397-08002B2CF9AE}" pid="19" name="AuthorIds_UIVersion_1024">
    <vt:lpwstr>48</vt:lpwstr>
  </property>
  <property fmtid="{D5CDD505-2E9C-101B-9397-08002B2CF9AE}" pid="20" name="AuthorIds_UIVersion_1536">
    <vt:lpwstr>47</vt:lpwstr>
  </property>
  <property fmtid="{D5CDD505-2E9C-101B-9397-08002B2CF9AE}" pid="21" name="MediaServiceImageTags">
    <vt:lpwstr/>
  </property>
  <property fmtid="{D5CDD505-2E9C-101B-9397-08002B2CF9AE}" pid="22" name="_docset_NoMedatataSyncRequired">
    <vt:lpwstr>False</vt:lpwstr>
  </property>
</Properties>
</file>