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defaultThemeVersion="166925"/>
  <mc:AlternateContent xmlns:mc="http://schemas.openxmlformats.org/markup-compatibility/2006">
    <mc:Choice Requires="x15">
      <x15ac:absPath xmlns:x15ac="http://schemas.microsoft.com/office/spreadsheetml/2010/11/ac" url="https://lgbce.sharepoint.com/sites/ReviewSystem/Buckinghamshire/Review Documents/Review/0.5 Electoral Data/"/>
    </mc:Choice>
  </mc:AlternateContent>
  <xr:revisionPtr revIDLastSave="0" documentId="8_{4C533451-FBE6-46EC-9315-41D9298B7D27}" xr6:coauthVersionLast="47" xr6:coauthVersionMax="47" xr10:uidLastSave="{00000000-0000-0000-0000-000000000000}"/>
  <bookViews>
    <workbookView xWindow="-120" yWindow="-120" windowWidth="29040" windowHeight="15840" firstSheet="1" activeTab="1" xr2:uid="{00000000-000D-0000-FFFF-FFFF00000000}"/>
  </bookViews>
  <sheets>
    <sheet name="Read me!" sheetId="6" r:id="rId1"/>
    <sheet name="Electoral data" sheetId="7" r:id="rId2"/>
  </sheets>
  <definedNames>
    <definedName name="_xlnm._FilterDatabase" localSheetId="1" hidden="1">'Electoral data'!$B$12:$I$321</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5" i="7" l="1"/>
  <c r="M24" i="7"/>
  <c r="O24" i="7"/>
  <c r="M32" i="7"/>
  <c r="O32" i="7"/>
  <c r="M35" i="7"/>
  <c r="O35" i="7"/>
  <c r="M37" i="7"/>
  <c r="O37" i="7"/>
  <c r="M42" i="7"/>
  <c r="O42" i="7"/>
  <c r="M46" i="7"/>
  <c r="O46" i="7"/>
  <c r="M48" i="7"/>
  <c r="O48" i="7"/>
  <c r="M49" i="7"/>
  <c r="O49" i="7"/>
  <c r="M50" i="7"/>
  <c r="O50" i="7"/>
  <c r="M53" i="7"/>
  <c r="O53" i="7"/>
  <c r="M54" i="7"/>
  <c r="O54" i="7"/>
  <c r="M55" i="7"/>
  <c r="O55" i="7"/>
  <c r="M56" i="7"/>
  <c r="O56" i="7"/>
  <c r="M57" i="7"/>
  <c r="O57" i="7"/>
  <c r="M59" i="7"/>
  <c r="O59" i="7"/>
  <c r="M14" i="7"/>
  <c r="O14" i="7"/>
  <c r="M22" i="7"/>
  <c r="O22" i="7"/>
  <c r="M27" i="7"/>
  <c r="O27" i="7"/>
  <c r="M28" i="7"/>
  <c r="O28" i="7"/>
  <c r="M29" i="7"/>
  <c r="O29" i="7"/>
  <c r="M30" i="7"/>
  <c r="O30" i="7"/>
  <c r="M31" i="7"/>
  <c r="O31" i="7"/>
  <c r="M33" i="7"/>
  <c r="O33" i="7"/>
  <c r="M34" i="7"/>
  <c r="O34" i="7"/>
  <c r="M36" i="7"/>
  <c r="O36" i="7"/>
  <c r="M38" i="7"/>
  <c r="O38" i="7"/>
  <c r="M40" i="7"/>
  <c r="O40" i="7"/>
  <c r="M43" i="7"/>
  <c r="O43" i="7"/>
  <c r="M45" i="7"/>
  <c r="O45" i="7"/>
  <c r="M47" i="7"/>
  <c r="O47" i="7"/>
  <c r="M51" i="7"/>
  <c r="O51" i="7"/>
  <c r="M15" i="7"/>
  <c r="O15" i="7"/>
  <c r="M16" i="7"/>
  <c r="O16" i="7"/>
  <c r="M17" i="7"/>
  <c r="O17" i="7"/>
  <c r="M18" i="7"/>
  <c r="O18" i="7"/>
  <c r="M19" i="7"/>
  <c r="O19" i="7"/>
  <c r="M20" i="7"/>
  <c r="O20" i="7"/>
  <c r="M21" i="7"/>
  <c r="O21" i="7"/>
  <c r="M23" i="7"/>
  <c r="O23" i="7"/>
  <c r="M25" i="7"/>
  <c r="O25" i="7"/>
  <c r="M26" i="7"/>
  <c r="O26" i="7"/>
  <c r="M39" i="7"/>
  <c r="O39" i="7"/>
  <c r="M41" i="7"/>
  <c r="O41" i="7"/>
  <c r="M44" i="7"/>
  <c r="O44" i="7"/>
  <c r="M52" i="7"/>
  <c r="O52" i="7"/>
  <c r="M58" i="7"/>
  <c r="O58" i="7"/>
  <c r="M60" i="7"/>
  <c r="O60" i="7"/>
  <c r="M61" i="7"/>
  <c r="O61" i="7"/>
  <c r="M62" i="7"/>
  <c r="N62" i="7"/>
  <c r="O62" i="7"/>
  <c r="P62" i="7"/>
  <c r="M63" i="7"/>
  <c r="N63" i="7"/>
  <c r="O63" i="7"/>
  <c r="P63" i="7"/>
  <c r="M64" i="7"/>
  <c r="N64" i="7"/>
  <c r="P64" i="7"/>
  <c r="M65" i="7"/>
  <c r="N65" i="7"/>
  <c r="O65" i="7"/>
  <c r="P65" i="7"/>
  <c r="M66" i="7"/>
  <c r="N66" i="7"/>
  <c r="O66" i="7"/>
  <c r="P66" i="7"/>
  <c r="M67" i="7"/>
  <c r="N67" i="7"/>
  <c r="O67" i="7"/>
  <c r="P67" i="7"/>
  <c r="M68" i="7"/>
  <c r="N68" i="7"/>
  <c r="O68" i="7"/>
  <c r="P68" i="7"/>
  <c r="M69" i="7"/>
  <c r="N69" i="7"/>
  <c r="O69" i="7"/>
  <c r="P69" i="7"/>
  <c r="M70" i="7"/>
  <c r="N70" i="7"/>
  <c r="O70" i="7"/>
  <c r="P70" i="7"/>
  <c r="M71" i="7"/>
  <c r="N71" i="7"/>
  <c r="O71" i="7"/>
  <c r="P71" i="7"/>
  <c r="M72" i="7"/>
  <c r="N72" i="7"/>
  <c r="O72" i="7"/>
  <c r="P72" i="7"/>
  <c r="M73" i="7"/>
  <c r="N73" i="7"/>
  <c r="O73" i="7"/>
  <c r="P73" i="7"/>
  <c r="M74" i="7"/>
  <c r="N74" i="7"/>
  <c r="O74" i="7"/>
  <c r="P74" i="7"/>
  <c r="M75" i="7"/>
  <c r="N75" i="7"/>
  <c r="O75" i="7"/>
  <c r="P75" i="7"/>
  <c r="M76" i="7"/>
  <c r="N76" i="7"/>
  <c r="O76" i="7"/>
  <c r="P76" i="7"/>
  <c r="M77" i="7"/>
  <c r="N77" i="7"/>
  <c r="O77" i="7"/>
  <c r="P77" i="7"/>
  <c r="M78" i="7"/>
  <c r="N78" i="7"/>
  <c r="O78" i="7"/>
  <c r="P78" i="7"/>
  <c r="M79" i="7"/>
  <c r="N79" i="7"/>
  <c r="O79" i="7"/>
  <c r="P79" i="7"/>
  <c r="M80" i="7"/>
  <c r="N80" i="7"/>
  <c r="O80" i="7"/>
  <c r="P80" i="7"/>
  <c r="M81" i="7"/>
  <c r="N81" i="7"/>
  <c r="O81" i="7"/>
  <c r="P81" i="7"/>
  <c r="M82" i="7"/>
  <c r="N82" i="7"/>
  <c r="O82" i="7"/>
  <c r="P82" i="7"/>
  <c r="M83" i="7"/>
  <c r="N83" i="7"/>
  <c r="O83" i="7"/>
  <c r="P83" i="7"/>
  <c r="M84" i="7"/>
  <c r="N84" i="7"/>
  <c r="O84" i="7"/>
  <c r="P84" i="7"/>
  <c r="M85" i="7"/>
  <c r="N85" i="7"/>
  <c r="O85" i="7"/>
  <c r="P85" i="7"/>
  <c r="M86" i="7"/>
  <c r="N86" i="7"/>
  <c r="O86" i="7"/>
  <c r="P86" i="7"/>
  <c r="M87" i="7"/>
  <c r="N87" i="7"/>
  <c r="O87" i="7"/>
  <c r="P87" i="7"/>
  <c r="M88" i="7"/>
  <c r="N88" i="7"/>
  <c r="O88" i="7"/>
  <c r="P88" i="7"/>
  <c r="M89" i="7"/>
  <c r="N89" i="7"/>
  <c r="O89" i="7"/>
  <c r="P89" i="7"/>
  <c r="M90" i="7"/>
  <c r="N90" i="7"/>
  <c r="O90" i="7"/>
  <c r="P90" i="7"/>
  <c r="M91" i="7"/>
  <c r="N91" i="7"/>
  <c r="O91" i="7"/>
  <c r="P91" i="7"/>
  <c r="M92" i="7"/>
  <c r="N92" i="7"/>
  <c r="O92" i="7"/>
  <c r="P92" i="7"/>
  <c r="M93" i="7"/>
  <c r="N93" i="7"/>
  <c r="O93" i="7"/>
  <c r="P93" i="7"/>
  <c r="M94" i="7"/>
  <c r="N94" i="7"/>
  <c r="O94" i="7"/>
  <c r="P94" i="7"/>
  <c r="M95" i="7"/>
  <c r="N95" i="7"/>
  <c r="O95" i="7"/>
  <c r="P95" i="7"/>
  <c r="M96" i="7"/>
  <c r="N96" i="7"/>
  <c r="O96" i="7"/>
  <c r="P96" i="7"/>
  <c r="M97" i="7"/>
  <c r="N97" i="7"/>
  <c r="O97" i="7"/>
  <c r="P97" i="7"/>
  <c r="M98" i="7"/>
  <c r="N98" i="7"/>
  <c r="O98" i="7"/>
  <c r="P98" i="7"/>
  <c r="M99" i="7"/>
  <c r="N99" i="7"/>
  <c r="O99" i="7"/>
  <c r="P99" i="7"/>
  <c r="M100" i="7"/>
  <c r="N100" i="7"/>
  <c r="O100" i="7"/>
  <c r="P100" i="7"/>
  <c r="M101" i="7"/>
  <c r="N101" i="7"/>
  <c r="O101" i="7"/>
  <c r="P101" i="7"/>
  <c r="M102" i="7"/>
  <c r="N102" i="7"/>
  <c r="O102" i="7"/>
  <c r="P102" i="7"/>
  <c r="M103" i="7"/>
  <c r="N103" i="7"/>
  <c r="O103" i="7"/>
  <c r="P103" i="7"/>
  <c r="M104" i="7"/>
  <c r="N104" i="7"/>
  <c r="O104" i="7"/>
  <c r="P104" i="7"/>
  <c r="M105" i="7"/>
  <c r="N105" i="7"/>
  <c r="O105" i="7"/>
  <c r="P105" i="7"/>
  <c r="M106" i="7"/>
  <c r="N106" i="7"/>
  <c r="O106" i="7"/>
  <c r="P106" i="7"/>
  <c r="M107" i="7"/>
  <c r="N107" i="7"/>
  <c r="O107" i="7"/>
  <c r="P107" i="7"/>
  <c r="M108" i="7"/>
  <c r="N108" i="7"/>
  <c r="O108" i="7"/>
  <c r="P108" i="7"/>
  <c r="M109" i="7"/>
  <c r="N109" i="7"/>
  <c r="O109" i="7"/>
  <c r="P109" i="7"/>
  <c r="M110" i="7"/>
  <c r="N110" i="7"/>
  <c r="O110" i="7"/>
  <c r="P110" i="7"/>
  <c r="M111" i="7"/>
  <c r="N111" i="7"/>
  <c r="O111" i="7"/>
  <c r="P111" i="7"/>
  <c r="M112" i="7"/>
  <c r="N112" i="7"/>
  <c r="O112" i="7"/>
  <c r="P112" i="7"/>
  <c r="M113" i="7"/>
  <c r="N113" i="7"/>
  <c r="O113" i="7"/>
  <c r="P113" i="7"/>
  <c r="M114" i="7"/>
  <c r="N114" i="7"/>
  <c r="O114" i="7"/>
  <c r="P114" i="7"/>
  <c r="M115" i="7"/>
  <c r="N115" i="7"/>
  <c r="O115" i="7"/>
  <c r="P115" i="7"/>
  <c r="M116" i="7"/>
  <c r="N116" i="7"/>
  <c r="O116" i="7"/>
  <c r="P116" i="7"/>
  <c r="M117" i="7"/>
  <c r="N117" i="7"/>
  <c r="O117" i="7"/>
  <c r="P117" i="7"/>
  <c r="M118" i="7"/>
  <c r="N118" i="7"/>
  <c r="O118" i="7"/>
  <c r="P118" i="7"/>
  <c r="M119" i="7"/>
  <c r="N119" i="7"/>
  <c r="O119" i="7"/>
  <c r="P119" i="7"/>
  <c r="M120" i="7"/>
  <c r="N120" i="7"/>
  <c r="O120" i="7"/>
  <c r="P120" i="7"/>
  <c r="M121" i="7"/>
  <c r="N121" i="7"/>
  <c r="O121" i="7"/>
  <c r="P121" i="7"/>
  <c r="M122" i="7"/>
  <c r="N122" i="7"/>
  <c r="O122" i="7"/>
  <c r="P122" i="7"/>
  <c r="M123" i="7"/>
  <c r="N123" i="7"/>
  <c r="O123" i="7"/>
  <c r="P123" i="7"/>
  <c r="M124" i="7"/>
  <c r="N124" i="7"/>
  <c r="O124" i="7"/>
  <c r="P124" i="7"/>
  <c r="M125" i="7"/>
  <c r="N125" i="7"/>
  <c r="O125" i="7"/>
  <c r="P125" i="7"/>
  <c r="M126" i="7"/>
  <c r="N126" i="7"/>
  <c r="O126" i="7"/>
  <c r="P126" i="7"/>
  <c r="M127" i="7"/>
  <c r="N127" i="7"/>
  <c r="O127" i="7"/>
  <c r="P127" i="7"/>
  <c r="M128" i="7"/>
  <c r="N128" i="7"/>
  <c r="O128" i="7"/>
  <c r="P128" i="7"/>
  <c r="M129" i="7"/>
  <c r="N129" i="7"/>
  <c r="O129" i="7"/>
  <c r="P129" i="7"/>
  <c r="M130" i="7"/>
  <c r="N130" i="7"/>
  <c r="O130" i="7"/>
  <c r="P130" i="7"/>
  <c r="M131" i="7"/>
  <c r="N131" i="7"/>
  <c r="O131" i="7"/>
  <c r="P131" i="7"/>
  <c r="M132" i="7"/>
  <c r="N132" i="7"/>
  <c r="O132" i="7"/>
  <c r="P132" i="7"/>
  <c r="M133" i="7"/>
  <c r="N133" i="7"/>
  <c r="O133" i="7"/>
  <c r="P133" i="7"/>
  <c r="M134" i="7"/>
  <c r="N134" i="7"/>
  <c r="O134" i="7"/>
  <c r="P134" i="7"/>
  <c r="M135" i="7"/>
  <c r="N135" i="7"/>
  <c r="O135" i="7"/>
  <c r="P135" i="7"/>
  <c r="M136" i="7"/>
  <c r="N136" i="7"/>
  <c r="O136" i="7"/>
  <c r="P136" i="7"/>
  <c r="M137" i="7"/>
  <c r="N137" i="7"/>
  <c r="O137" i="7"/>
  <c r="P137" i="7"/>
  <c r="M138" i="7"/>
  <c r="N138" i="7"/>
  <c r="O138" i="7"/>
  <c r="P138" i="7"/>
  <c r="M139" i="7"/>
  <c r="N139" i="7"/>
  <c r="O139" i="7"/>
  <c r="P139" i="7"/>
  <c r="M140" i="7"/>
  <c r="N140" i="7"/>
  <c r="O140" i="7"/>
  <c r="P140" i="7"/>
  <c r="M141" i="7"/>
  <c r="N141" i="7"/>
  <c r="O141" i="7"/>
  <c r="P141" i="7"/>
  <c r="M142" i="7"/>
  <c r="N142" i="7"/>
  <c r="O142" i="7"/>
  <c r="P142" i="7"/>
  <c r="M143" i="7"/>
  <c r="N143" i="7"/>
  <c r="O143" i="7"/>
  <c r="P143" i="7"/>
  <c r="M144" i="7"/>
  <c r="N144" i="7"/>
  <c r="O144" i="7"/>
  <c r="P144" i="7"/>
  <c r="M145" i="7"/>
  <c r="N145" i="7"/>
  <c r="O145" i="7"/>
  <c r="P145" i="7"/>
  <c r="M146" i="7"/>
  <c r="N146" i="7"/>
  <c r="O146" i="7"/>
  <c r="P146" i="7"/>
  <c r="M147" i="7"/>
  <c r="N147" i="7"/>
  <c r="O147" i="7"/>
  <c r="P147" i="7"/>
  <c r="M148" i="7"/>
  <c r="N148" i="7"/>
  <c r="O148" i="7"/>
  <c r="P148" i="7"/>
  <c r="M149" i="7"/>
  <c r="N149" i="7"/>
  <c r="O149" i="7"/>
  <c r="P149" i="7"/>
  <c r="M150" i="7"/>
  <c r="N150" i="7"/>
  <c r="O150" i="7"/>
  <c r="P150" i="7"/>
  <c r="M151" i="7"/>
  <c r="N151" i="7"/>
  <c r="O151" i="7"/>
  <c r="P151" i="7"/>
  <c r="M152" i="7"/>
  <c r="N152" i="7"/>
  <c r="O152" i="7"/>
  <c r="P152" i="7"/>
  <c r="M153" i="7"/>
  <c r="N153" i="7"/>
  <c r="O153" i="7"/>
  <c r="P153" i="7"/>
  <c r="M154" i="7"/>
  <c r="N154" i="7"/>
  <c r="O154" i="7"/>
  <c r="P154" i="7"/>
  <c r="M155" i="7"/>
  <c r="N155" i="7"/>
  <c r="O155" i="7"/>
  <c r="P155" i="7"/>
  <c r="M156" i="7"/>
  <c r="N156" i="7"/>
  <c r="O156" i="7"/>
  <c r="P156" i="7"/>
  <c r="M157" i="7"/>
  <c r="N157" i="7"/>
  <c r="O157" i="7"/>
  <c r="P157" i="7"/>
  <c r="M158" i="7"/>
  <c r="N158" i="7"/>
  <c r="O158" i="7"/>
  <c r="P158" i="7"/>
  <c r="M159" i="7"/>
  <c r="N159" i="7"/>
  <c r="O159" i="7"/>
  <c r="P159" i="7"/>
  <c r="M160" i="7"/>
  <c r="N160" i="7"/>
  <c r="O160" i="7"/>
  <c r="P160" i="7"/>
  <c r="M161" i="7"/>
  <c r="N161" i="7"/>
  <c r="O161" i="7"/>
  <c r="P161" i="7"/>
  <c r="M162" i="7"/>
  <c r="N162" i="7"/>
  <c r="O162" i="7"/>
  <c r="P162" i="7"/>
  <c r="M163" i="7"/>
  <c r="N163" i="7"/>
  <c r="O163" i="7"/>
  <c r="P163" i="7"/>
  <c r="M164" i="7"/>
  <c r="N164" i="7"/>
  <c r="O164" i="7"/>
  <c r="P164" i="7"/>
  <c r="M165" i="7"/>
  <c r="N165" i="7"/>
  <c r="O165" i="7"/>
  <c r="P165" i="7"/>
  <c r="M166" i="7"/>
  <c r="N166" i="7"/>
  <c r="O166" i="7"/>
  <c r="P166" i="7"/>
  <c r="O13" i="7"/>
  <c r="M13" i="7"/>
  <c r="M5" i="7"/>
  <c r="M6" i="7" l="1"/>
  <c r="P16" i="7" s="1"/>
  <c r="L4" i="7"/>
  <c r="L6" i="7" s="1"/>
  <c r="N39" i="7" s="1"/>
  <c r="P55" i="7" l="1"/>
  <c r="P39" i="7"/>
  <c r="P56" i="7"/>
  <c r="P46" i="7"/>
  <c r="P44" i="7"/>
  <c r="P38" i="7"/>
  <c r="P17" i="7"/>
  <c r="P34" i="7"/>
  <c r="P58" i="7"/>
  <c r="P61" i="7"/>
  <c r="P37" i="7"/>
  <c r="P51" i="7"/>
  <c r="P23" i="7"/>
  <c r="P22" i="7"/>
  <c r="P49" i="7"/>
  <c r="P40" i="7"/>
  <c r="P53" i="7"/>
  <c r="P24" i="7"/>
  <c r="P41" i="7"/>
  <c r="P36" i="7"/>
  <c r="P35" i="7"/>
  <c r="P59" i="7"/>
  <c r="P18" i="7"/>
  <c r="P42" i="7"/>
  <c r="P60" i="7"/>
  <c r="P33" i="7"/>
  <c r="P48" i="7"/>
  <c r="P47" i="7"/>
  <c r="P14" i="7"/>
  <c r="P43" i="7"/>
  <c r="P57" i="7"/>
  <c r="P15" i="7"/>
  <c r="P50" i="7"/>
  <c r="P30" i="7"/>
  <c r="P45" i="7"/>
  <c r="P54" i="7"/>
  <c r="P20" i="7"/>
  <c r="P28" i="7"/>
  <c r="P19" i="7"/>
  <c r="P27" i="7"/>
  <c r="P26" i="7"/>
  <c r="P21" i="7"/>
  <c r="P29" i="7"/>
  <c r="P32" i="7"/>
  <c r="P25" i="7"/>
  <c r="P31" i="7"/>
  <c r="P52" i="7"/>
  <c r="N42" i="7"/>
  <c r="N23" i="7"/>
  <c r="N37" i="7"/>
  <c r="N59" i="7"/>
  <c r="N27" i="7"/>
  <c r="N18" i="7"/>
  <c r="N30" i="7"/>
  <c r="N51" i="7"/>
  <c r="N26" i="7"/>
  <c r="N57" i="7"/>
  <c r="N54" i="7"/>
  <c r="N17" i="7"/>
  <c r="N44" i="7"/>
  <c r="N61" i="7"/>
  <c r="N53" i="7"/>
  <c r="N36" i="7"/>
  <c r="N43" i="7"/>
  <c r="N48" i="7"/>
  <c r="N22" i="7"/>
  <c r="N29" i="7"/>
  <c r="N47" i="7"/>
  <c r="N40" i="7"/>
  <c r="N60" i="7"/>
  <c r="N46" i="7"/>
  <c r="N35" i="7"/>
  <c r="N38" i="7"/>
  <c r="N41" i="7"/>
  <c r="N52" i="7"/>
  <c r="N24" i="7"/>
  <c r="N34" i="7"/>
  <c r="N56" i="7"/>
  <c r="N16" i="7"/>
  <c r="N25" i="7"/>
  <c r="N19" i="7"/>
  <c r="N50" i="7"/>
  <c r="N14" i="7"/>
  <c r="N45" i="7"/>
  <c r="N15" i="7"/>
  <c r="N21" i="7"/>
  <c r="N49" i="7"/>
  <c r="N20" i="7"/>
  <c r="N33" i="7"/>
  <c r="N58" i="7"/>
  <c r="N32" i="7"/>
  <c r="N55" i="7"/>
  <c r="N31" i="7"/>
  <c r="N28" i="7"/>
  <c r="N13" i="7"/>
  <c r="P13" i="7"/>
</calcChain>
</file>

<file path=xl/sharedStrings.xml><?xml version="1.0" encoding="utf-8"?>
<sst xmlns="http://schemas.openxmlformats.org/spreadsheetml/2006/main" count="1138" uniqueCount="671">
  <si>
    <t>LGBCE Review Officer</t>
  </si>
  <si>
    <t>Name:</t>
  </si>
  <si>
    <t>Email:</t>
  </si>
  <si>
    <t>Telephone:</t>
  </si>
  <si>
    <t>Address:</t>
  </si>
  <si>
    <t>The Local Government Boundary Commission for England, 1st Floor, Windsor House,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</si>
  <si>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</si>
  <si>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</si>
  <si>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</si>
  <si>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</si>
  <si>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</si>
  <si>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</si>
  <si>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</si>
  <si>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</si>
  <si>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</si>
  <si>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</si>
  <si>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</si>
  <si>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</si>
  <si>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</si>
  <si>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</si>
  <si>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</si>
  <si>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</si>
  <si>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</si>
  <si>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</si>
  <si>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</si>
  <si>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</si>
  <si>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</si>
  <si>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</si>
  <si>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</si>
  <si>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</si>
  <si>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</si>
  <si>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</si>
  <si>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</si>
  <si>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</si>
  <si>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</si>
  <si>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</si>
  <si>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</si>
  <si>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</si>
  <si>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</si>
  <si>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</si>
  <si>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</si>
  <si>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</si>
  <si>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</si>
  <si>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</si>
  <si>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</si>
  <si>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</si>
  <si>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</si>
  <si>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</si>
  <si>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</si>
  <si>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</si>
  <si>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2027</t>
  </si>
  <si>
    <t>Name of ward</t>
  </si>
  <si>
    <t>Number of cllrs per ward</t>
  </si>
  <si>
    <t>Variance 2021</t>
  </si>
  <si>
    <t>Variance 2027</t>
  </si>
  <si>
    <t>WA</t>
  </si>
  <si>
    <t>Abbey</t>
  </si>
  <si>
    <t>WB</t>
  </si>
  <si>
    <t>Amersham &amp; Chesham Bois</t>
  </si>
  <si>
    <t>WC</t>
  </si>
  <si>
    <t>Aston Clinton &amp; Bierton</t>
  </si>
  <si>
    <t>WD</t>
  </si>
  <si>
    <t>Aylesbury East</t>
  </si>
  <si>
    <t>WF2</t>
  </si>
  <si>
    <t>Aylesbury North</t>
  </si>
  <si>
    <t>CB</t>
  </si>
  <si>
    <t>Amersham</t>
  </si>
  <si>
    <t>Amersham on the Hill</t>
  </si>
  <si>
    <t>Aylesbury North West</t>
  </si>
  <si>
    <t>CL</t>
  </si>
  <si>
    <t>Weedon Hill</t>
  </si>
  <si>
    <t>Aylesbury South East</t>
  </si>
  <si>
    <t>CLA</t>
  </si>
  <si>
    <t>Chesham Bois</t>
  </si>
  <si>
    <t>Aylesbury South West</t>
  </si>
  <si>
    <t>AAT</t>
  </si>
  <si>
    <t>Aston Clinton</t>
  </si>
  <si>
    <t>Aylesbury West</t>
  </si>
  <si>
    <t>BBJ</t>
  </si>
  <si>
    <t>Bierton</t>
  </si>
  <si>
    <t>Bierton with Broughton</t>
  </si>
  <si>
    <t>Beaconsfield</t>
  </si>
  <si>
    <t>BBS</t>
  </si>
  <si>
    <t>Broughton Hamlet</t>
  </si>
  <si>
    <t>Bernwood</t>
  </si>
  <si>
    <t>AAV</t>
  </si>
  <si>
    <t>Buckland</t>
  </si>
  <si>
    <t>Booker Cressex &amp; Castlefield</t>
  </si>
  <si>
    <t>AAX</t>
  </si>
  <si>
    <t>Drayton Beauchamp</t>
  </si>
  <si>
    <t>Buckingham East</t>
  </si>
  <si>
    <t>BCX</t>
  </si>
  <si>
    <t>Hulcott</t>
  </si>
  <si>
    <t>Buckingham West</t>
  </si>
  <si>
    <t>BDB</t>
  </si>
  <si>
    <t>Kingsbrook</t>
  </si>
  <si>
    <t>Chalfont St Giles</t>
  </si>
  <si>
    <t>ABH</t>
  </si>
  <si>
    <t>Weston Turville</t>
  </si>
  <si>
    <t>Chalfont St Peter</t>
  </si>
  <si>
    <t>AAA</t>
  </si>
  <si>
    <t>Aylesbury Town</t>
  </si>
  <si>
    <t>Bedgrove</t>
  </si>
  <si>
    <t>Chesham</t>
  </si>
  <si>
    <t>AAB</t>
  </si>
  <si>
    <t>Chess Valley</t>
  </si>
  <si>
    <t>AAL</t>
  </si>
  <si>
    <t>Oakfield</t>
  </si>
  <si>
    <t>Chiltern Ridges</t>
  </si>
  <si>
    <t>BEC</t>
  </si>
  <si>
    <t>Provis Wharf</t>
  </si>
  <si>
    <t>Aylesbury Oakfield ward</t>
  </si>
  <si>
    <t>Chiltern Villages</t>
  </si>
  <si>
    <t>AAC</t>
  </si>
  <si>
    <t>Central</t>
  </si>
  <si>
    <t>Cliveden</t>
  </si>
  <si>
    <t>AAD</t>
  </si>
  <si>
    <t>Denham</t>
  </si>
  <si>
    <t>AAE</t>
  </si>
  <si>
    <t>Coppice Way</t>
  </si>
  <si>
    <t>Downley</t>
  </si>
  <si>
    <t>AAF</t>
  </si>
  <si>
    <t>Elmhurst</t>
  </si>
  <si>
    <t>Farnham Common &amp; Burnham Beeches</t>
  </si>
  <si>
    <t>AAG</t>
  </si>
  <si>
    <t>Flackwell Heath, Littte Marlow &amp; Marlow South East</t>
  </si>
  <si>
    <t>AAZ</t>
  </si>
  <si>
    <t>Oldhams Meadow</t>
  </si>
  <si>
    <t>Gerrards Cross</t>
  </si>
  <si>
    <t>AAH</t>
  </si>
  <si>
    <t>Gatehouse</t>
  </si>
  <si>
    <t>Great Brickhill</t>
  </si>
  <si>
    <t>AAN</t>
  </si>
  <si>
    <t>Quarrendon</t>
  </si>
  <si>
    <t>Great Missenden</t>
  </si>
  <si>
    <t>AAO</t>
  </si>
  <si>
    <t>Grendon Underwood</t>
  </si>
  <si>
    <t>BEE</t>
  </si>
  <si>
    <t>Quarrendon No 3</t>
  </si>
  <si>
    <t>Aylesbury Quarrendon ward</t>
  </si>
  <si>
    <t>Hazlemere</t>
  </si>
  <si>
    <t>AAJ</t>
  </si>
  <si>
    <t>Mandeville &amp; Elm Farm</t>
  </si>
  <si>
    <t>Iver</t>
  </si>
  <si>
    <t>AAK</t>
  </si>
  <si>
    <t>Ivinghoe</t>
  </si>
  <si>
    <t>AAR</t>
  </si>
  <si>
    <t>Walton</t>
  </si>
  <si>
    <t>Little Chalfont &amp; Amersham Common</t>
  </si>
  <si>
    <t>ABB</t>
  </si>
  <si>
    <t>Stoke Mandeville</t>
  </si>
  <si>
    <t>Stoke Grange</t>
  </si>
  <si>
    <t>Marlow</t>
  </si>
  <si>
    <t>ABC</t>
  </si>
  <si>
    <t>Stoke Leys</t>
  </si>
  <si>
    <t>Penn Wood &amp; Old Amersham</t>
  </si>
  <si>
    <t>AAI</t>
  </si>
  <si>
    <t>Hawkslade</t>
  </si>
  <si>
    <t>Ridgeway East</t>
  </si>
  <si>
    <t>AAP</t>
  </si>
  <si>
    <t>Southcourt</t>
  </si>
  <si>
    <t>Ridgeway West</t>
  </si>
  <si>
    <t>AAQ</t>
  </si>
  <si>
    <t>Ryemead &amp; Micklefield</t>
  </si>
  <si>
    <t>ABA</t>
  </si>
  <si>
    <t>Stoke Poges &amp; Wexham</t>
  </si>
  <si>
    <t>AAM</t>
  </si>
  <si>
    <t>Oxford Road</t>
  </si>
  <si>
    <t>Stone &amp; Waddesdon</t>
  </si>
  <si>
    <t>AAS</t>
  </si>
  <si>
    <t>Walton Court</t>
  </si>
  <si>
    <t>Terriers &amp; Amersham Hill</t>
  </si>
  <si>
    <t>AAW</t>
  </si>
  <si>
    <t>Coldharbour</t>
  </si>
  <si>
    <t>The Risboroughs</t>
  </si>
  <si>
    <t>SA</t>
  </si>
  <si>
    <t>North</t>
  </si>
  <si>
    <t>The Wooburns, Bourne End &amp; Hedsor</t>
  </si>
  <si>
    <t>SBC</t>
  </si>
  <si>
    <t>Totteridge &amp; Bowerdean</t>
  </si>
  <si>
    <t>SC</t>
  </si>
  <si>
    <t>West</t>
  </si>
  <si>
    <t>Tylers Green &amp; Loudwater</t>
  </si>
  <si>
    <t>BBF</t>
  </si>
  <si>
    <t>Aston Sandford</t>
  </si>
  <si>
    <t>Wendover Halton &amp; Stoke Mandeville</t>
  </si>
  <si>
    <t>BBV</t>
  </si>
  <si>
    <t>Chearsley</t>
  </si>
  <si>
    <t>West Wycombe</t>
  </si>
  <si>
    <t>BCS</t>
  </si>
  <si>
    <t>Haddenham</t>
  </si>
  <si>
    <t>Wing</t>
  </si>
  <si>
    <t>BCY</t>
  </si>
  <si>
    <t>Ickford</t>
  </si>
  <si>
    <t>Winslow</t>
  </si>
  <si>
    <t>BDC</t>
  </si>
  <si>
    <t>Kingsey</t>
  </si>
  <si>
    <t>BDI</t>
  </si>
  <si>
    <t>Long Crendon</t>
  </si>
  <si>
    <t>BEG</t>
  </si>
  <si>
    <t>Shabbington</t>
  </si>
  <si>
    <t>BFH</t>
  </si>
  <si>
    <t>Worminghall</t>
  </si>
  <si>
    <t>WA2</t>
  </si>
  <si>
    <t>WE</t>
  </si>
  <si>
    <t>WF</t>
  </si>
  <si>
    <t>WL</t>
  </si>
  <si>
    <t>WM</t>
  </si>
  <si>
    <t>BBC</t>
  </si>
  <si>
    <t>Akeley</t>
  </si>
  <si>
    <t>BBN</t>
  </si>
  <si>
    <t>Buckingham Town</t>
  </si>
  <si>
    <t>Highlands &amp; Watchcroft</t>
  </si>
  <si>
    <t>BBO</t>
  </si>
  <si>
    <t>BCM</t>
  </si>
  <si>
    <t>Foscott</t>
  </si>
  <si>
    <t>BDE</t>
  </si>
  <si>
    <t>Leckhampstead</t>
  </si>
  <si>
    <t>BDF</t>
  </si>
  <si>
    <t>Lillingstone Dayrell</t>
  </si>
  <si>
    <t>BDG</t>
  </si>
  <si>
    <t>Lillingstone Lovell</t>
  </si>
  <si>
    <t>BDK</t>
  </si>
  <si>
    <t>Maids Moreton</t>
  </si>
  <si>
    <t>BEO</t>
  </si>
  <si>
    <t>Stowe</t>
  </si>
  <si>
    <t>BEQ</t>
  </si>
  <si>
    <t>Thornborough</t>
  </si>
  <si>
    <t>BBG</t>
  </si>
  <si>
    <t>Barton Hartshorn</t>
  </si>
  <si>
    <t>BBI</t>
  </si>
  <si>
    <t>Biddlesden</t>
  </si>
  <si>
    <t>BBM</t>
  </si>
  <si>
    <t>Fishers Field</t>
  </si>
  <si>
    <t>BBQ</t>
  </si>
  <si>
    <t>South</t>
  </si>
  <si>
    <t>BBX</t>
  </si>
  <si>
    <t>Chetwode</t>
  </si>
  <si>
    <t>BCN</t>
  </si>
  <si>
    <t>Gawcott with Lenborough</t>
  </si>
  <si>
    <t>BCU</t>
  </si>
  <si>
    <t>Hillesden</t>
  </si>
  <si>
    <t>BEB</t>
  </si>
  <si>
    <t>Preston Bissett</t>
  </si>
  <si>
    <t>BEF</t>
  </si>
  <si>
    <t>Radclive Cum Chackmore</t>
  </si>
  <si>
    <t>BEH</t>
  </si>
  <si>
    <t>Shalstone</t>
  </si>
  <si>
    <t>BES</t>
  </si>
  <si>
    <t>Tingewick</t>
  </si>
  <si>
    <t>BET</t>
  </si>
  <si>
    <t>Turweston</t>
  </si>
  <si>
    <t>BEX</t>
  </si>
  <si>
    <t>Water Stratford</t>
  </si>
  <si>
    <t>BEZ</t>
  </si>
  <si>
    <t>Westbury</t>
  </si>
  <si>
    <t>CK</t>
  </si>
  <si>
    <t>CKA</t>
  </si>
  <si>
    <t>Jordans</t>
  </si>
  <si>
    <t>CU</t>
  </si>
  <si>
    <t>Coleshill</t>
  </si>
  <si>
    <t>CX</t>
  </si>
  <si>
    <t>Seer Green</t>
  </si>
  <si>
    <t>CF</t>
  </si>
  <si>
    <t>Austenwood</t>
  </si>
  <si>
    <t>CH</t>
  </si>
  <si>
    <t>CJ</t>
  </si>
  <si>
    <t>Chalfont Common</t>
  </si>
  <si>
    <t>CN</t>
  </si>
  <si>
    <t>Gold Hill</t>
  </si>
  <si>
    <t>CE</t>
  </si>
  <si>
    <t>Ashley Green</t>
  </si>
  <si>
    <t>CEA</t>
  </si>
  <si>
    <t>Whelpley Hill</t>
  </si>
  <si>
    <t>CP</t>
  </si>
  <si>
    <t>Hilltop</t>
  </si>
  <si>
    <t>CT</t>
  </si>
  <si>
    <t>Newtown</t>
  </si>
  <si>
    <t>CW</t>
  </si>
  <si>
    <t>Ridgeway</t>
  </si>
  <si>
    <t>CZ</t>
  </si>
  <si>
    <t>Vale</t>
  </si>
  <si>
    <t>CEB</t>
  </si>
  <si>
    <t>Chenies</t>
  </si>
  <si>
    <t>CPA</t>
  </si>
  <si>
    <t>Townsend</t>
  </si>
  <si>
    <t>CPB</t>
  </si>
  <si>
    <t>CY</t>
  </si>
  <si>
    <t>St Mary's</t>
  </si>
  <si>
    <t>CYA</t>
  </si>
  <si>
    <t>Waterside</t>
  </si>
  <si>
    <t>CEC</t>
  </si>
  <si>
    <t>Latimer &amp; Ley Hill</t>
  </si>
  <si>
    <t>Ley Hill</t>
  </si>
  <si>
    <t>CED</t>
  </si>
  <si>
    <t>Latimer</t>
  </si>
  <si>
    <t>CR1</t>
  </si>
  <si>
    <t>Little Chalfont</t>
  </si>
  <si>
    <t>Little Chalfont North East</t>
  </si>
  <si>
    <t>CG</t>
  </si>
  <si>
    <t>Chartridge</t>
  </si>
  <si>
    <t>CM</t>
  </si>
  <si>
    <t>Bellingdon</t>
  </si>
  <si>
    <t>CD</t>
  </si>
  <si>
    <t>Asheridge Vale</t>
  </si>
  <si>
    <t>CDA</t>
  </si>
  <si>
    <t>Lowndes</t>
  </si>
  <si>
    <t>CMA</t>
  </si>
  <si>
    <t>Cholesbury Cum St Leonards</t>
  </si>
  <si>
    <t>CMB</t>
  </si>
  <si>
    <t>CGA</t>
  </si>
  <si>
    <t>Ballinger &amp; South Heath</t>
  </si>
  <si>
    <t>CSB</t>
  </si>
  <si>
    <t>Little Missenden</t>
  </si>
  <si>
    <t>Hyde Heath</t>
  </si>
  <si>
    <t>CMC</t>
  </si>
  <si>
    <t>The Lee</t>
  </si>
  <si>
    <t>RP</t>
  </si>
  <si>
    <t>Fawley (Parish Meeting)</t>
  </si>
  <si>
    <t>RF</t>
  </si>
  <si>
    <t>Great Marlow</t>
  </si>
  <si>
    <t>RI</t>
  </si>
  <si>
    <t>RJ</t>
  </si>
  <si>
    <t>RN</t>
  </si>
  <si>
    <t>Hambleden</t>
  </si>
  <si>
    <t>Hambleden North</t>
  </si>
  <si>
    <t>RO</t>
  </si>
  <si>
    <t>Hambleden South</t>
  </si>
  <si>
    <t>RM</t>
  </si>
  <si>
    <t>Ibstone</t>
  </si>
  <si>
    <t>RA</t>
  </si>
  <si>
    <t>Lane End</t>
  </si>
  <si>
    <t>RG</t>
  </si>
  <si>
    <t>Marlow Bottom</t>
  </si>
  <si>
    <t>RH</t>
  </si>
  <si>
    <t>Medmenham</t>
  </si>
  <si>
    <t>Danesfield</t>
  </si>
  <si>
    <t>RR</t>
  </si>
  <si>
    <t>Medmenham Village</t>
  </si>
  <si>
    <t>RQ</t>
  </si>
  <si>
    <t>Turville</t>
  </si>
  <si>
    <t>SDA</t>
  </si>
  <si>
    <t>Burnham</t>
  </si>
  <si>
    <t>Burnham Church</t>
  </si>
  <si>
    <t>SEB</t>
  </si>
  <si>
    <t>Burnham Lent Rise</t>
  </si>
  <si>
    <t>SED</t>
  </si>
  <si>
    <t>Dorney</t>
  </si>
  <si>
    <t>SET</t>
  </si>
  <si>
    <t>Taplow</t>
  </si>
  <si>
    <t>SJ</t>
  </si>
  <si>
    <t>SJA</t>
  </si>
  <si>
    <t>SJHD</t>
  </si>
  <si>
    <t>SK</t>
  </si>
  <si>
    <t>SKA</t>
  </si>
  <si>
    <t>SWF</t>
  </si>
  <si>
    <t>Fulmer</t>
  </si>
  <si>
    <t>SGE</t>
  </si>
  <si>
    <t>Gerrards Cross East</t>
  </si>
  <si>
    <t>RD</t>
  </si>
  <si>
    <t>RE</t>
  </si>
  <si>
    <t>WI</t>
  </si>
  <si>
    <t>WJ</t>
  </si>
  <si>
    <t>SD</t>
  </si>
  <si>
    <t>Burnham Beeches</t>
  </si>
  <si>
    <t>SFN</t>
  </si>
  <si>
    <t>Farnham</t>
  </si>
  <si>
    <t>Farnham Royal North</t>
  </si>
  <si>
    <t>BC</t>
  </si>
  <si>
    <t>Chepping Wycombe</t>
  </si>
  <si>
    <t>Flackwell Heath</t>
  </si>
  <si>
    <t>BD</t>
  </si>
  <si>
    <t>Little Marlow</t>
  </si>
  <si>
    <t>BE</t>
  </si>
  <si>
    <t>BG</t>
  </si>
  <si>
    <t>Marlow Town</t>
  </si>
  <si>
    <t>Marlow South East</t>
  </si>
  <si>
    <t>SB</t>
  </si>
  <si>
    <t>South East</t>
  </si>
  <si>
    <t>SGN</t>
  </si>
  <si>
    <t>Gerrards Cross North</t>
  </si>
  <si>
    <t>SGS</t>
  </si>
  <si>
    <t>Gerrards Cross South</t>
  </si>
  <si>
    <t>SFH</t>
  </si>
  <si>
    <t>Hedgerley</t>
  </si>
  <si>
    <t>BCF</t>
  </si>
  <si>
    <t>Drayton Parslow</t>
  </si>
  <si>
    <t>BCG</t>
  </si>
  <si>
    <t>Dunton</t>
  </si>
  <si>
    <t>BCP</t>
  </si>
  <si>
    <t>BCV</t>
  </si>
  <si>
    <t>Hoggeston</t>
  </si>
  <si>
    <t>BCW</t>
  </si>
  <si>
    <t>Hogshaw</t>
  </si>
  <si>
    <t>BDP</t>
  </si>
  <si>
    <t>Mursley</t>
  </si>
  <si>
    <t>BDS</t>
  </si>
  <si>
    <t>Newton Longville</t>
  </si>
  <si>
    <t>BDU</t>
  </si>
  <si>
    <t>North Marston</t>
  </si>
  <si>
    <t>BDW</t>
  </si>
  <si>
    <t>Oving</t>
  </si>
  <si>
    <t>BDY</t>
  </si>
  <si>
    <t>Pitchcott</t>
  </si>
  <si>
    <t>BED</t>
  </si>
  <si>
    <t>Quainton</t>
  </si>
  <si>
    <t>BEJ</t>
  </si>
  <si>
    <t>Soulbury</t>
  </si>
  <si>
    <t>BEL</t>
  </si>
  <si>
    <t>Stewkley</t>
  </si>
  <si>
    <t>BEM</t>
  </si>
  <si>
    <t>Stoke Hammond</t>
  </si>
  <si>
    <t>BEP</t>
  </si>
  <si>
    <t>Swanbourne</t>
  </si>
  <si>
    <t>CO</t>
  </si>
  <si>
    <t>CV</t>
  </si>
  <si>
    <t>Prestwood &amp; Heath End</t>
  </si>
  <si>
    <t>CVA</t>
  </si>
  <si>
    <t>CS</t>
  </si>
  <si>
    <t>Little Kingshill &amp; Little Missenden</t>
  </si>
  <si>
    <t>BBL</t>
  </si>
  <si>
    <t>Boarstall</t>
  </si>
  <si>
    <t>BBR</t>
  </si>
  <si>
    <t>Brill</t>
  </si>
  <si>
    <t>BBT</t>
  </si>
  <si>
    <t>Calvert Green</t>
  </si>
  <si>
    <t>BBU</t>
  </si>
  <si>
    <t>Charndon</t>
  </si>
  <si>
    <t>BBY</t>
  </si>
  <si>
    <t>Chilton</t>
  </si>
  <si>
    <t>BCE</t>
  </si>
  <si>
    <t>Dorton</t>
  </si>
  <si>
    <t>BCH</t>
  </si>
  <si>
    <t>East Claydon</t>
  </si>
  <si>
    <t>BCI</t>
  </si>
  <si>
    <t>Edgcott</t>
  </si>
  <si>
    <t>BCR</t>
  </si>
  <si>
    <t>BDD</t>
  </si>
  <si>
    <t>Kingswood</t>
  </si>
  <si>
    <t>BDJ</t>
  </si>
  <si>
    <t>Ludgershall</t>
  </si>
  <si>
    <t>BDL</t>
  </si>
  <si>
    <t>Marsh Gibbon</t>
  </si>
  <si>
    <t>BDO</t>
  </si>
  <si>
    <t>Middle Claydon</t>
  </si>
  <si>
    <t>BDV</t>
  </si>
  <si>
    <t>Oakley</t>
  </si>
  <si>
    <t>BEA</t>
  </si>
  <si>
    <t>Poundon</t>
  </si>
  <si>
    <t>BEK</t>
  </si>
  <si>
    <t>Steeple Claydon</t>
  </si>
  <si>
    <t>BEU</t>
  </si>
  <si>
    <t>Twyford</t>
  </si>
  <si>
    <t>BFG</t>
  </si>
  <si>
    <t>Woodham</t>
  </si>
  <si>
    <t>BFI</t>
  </si>
  <si>
    <t>Wotton Underwood</t>
  </si>
  <si>
    <t>RK</t>
  </si>
  <si>
    <t>Hazlemere North</t>
  </si>
  <si>
    <t>RL</t>
  </si>
  <si>
    <t>Hazlemere South</t>
  </si>
  <si>
    <t>SIR</t>
  </si>
  <si>
    <t>Iver Village &amp; Richings Park</t>
  </si>
  <si>
    <t>SIV</t>
  </si>
  <si>
    <t>SV</t>
  </si>
  <si>
    <t>Iver Heath</t>
  </si>
  <si>
    <t>BBW</t>
  </si>
  <si>
    <t>Cheddington</t>
  </si>
  <si>
    <t>BCC</t>
  </si>
  <si>
    <t>Edlesborough</t>
  </si>
  <si>
    <t>Dagnall</t>
  </si>
  <si>
    <t>BCJ</t>
  </si>
  <si>
    <t>BDT</t>
  </si>
  <si>
    <t>Northall ward</t>
  </si>
  <si>
    <t>BCZ</t>
  </si>
  <si>
    <t>BDA</t>
  </si>
  <si>
    <t>Ivinghoe Aston</t>
  </si>
  <si>
    <t>BDM</t>
  </si>
  <si>
    <t>Marsworth</t>
  </si>
  <si>
    <t>BDN</t>
  </si>
  <si>
    <t>Mentmore</t>
  </si>
  <si>
    <t>BDZ</t>
  </si>
  <si>
    <t>Pitstone</t>
  </si>
  <si>
    <t>BEI</t>
  </si>
  <si>
    <t>Slapton</t>
  </si>
  <si>
    <t>CA</t>
  </si>
  <si>
    <t>Amersham Common</t>
  </si>
  <si>
    <t>CC1</t>
  </si>
  <si>
    <t>Amersham Common West</t>
  </si>
  <si>
    <t>CKB</t>
  </si>
  <si>
    <t>Little Chalfont South</t>
  </si>
  <si>
    <t>CR</t>
  </si>
  <si>
    <t>BF</t>
  </si>
  <si>
    <t xml:space="preserve">Marlow South </t>
  </si>
  <si>
    <t>BJ</t>
  </si>
  <si>
    <t>Marlow North &amp; West</t>
  </si>
  <si>
    <t>BK</t>
  </si>
  <si>
    <t>BL</t>
  </si>
  <si>
    <t>BM</t>
  </si>
  <si>
    <t>CC</t>
  </si>
  <si>
    <t>Amersham Town</t>
  </si>
  <si>
    <t>CQ</t>
  </si>
  <si>
    <t>Holmer Green</t>
  </si>
  <si>
    <t>CUA</t>
  </si>
  <si>
    <t>Penn</t>
  </si>
  <si>
    <t>CUB</t>
  </si>
  <si>
    <t>CUC</t>
  </si>
  <si>
    <t>Penn Street &amp; Winchmore Hill</t>
  </si>
  <si>
    <t>CUD</t>
  </si>
  <si>
    <t>KA</t>
  </si>
  <si>
    <t>Ellesborough</t>
  </si>
  <si>
    <t>AI</t>
  </si>
  <si>
    <t>Great &amp; Little Hampden</t>
  </si>
  <si>
    <t>KB</t>
  </si>
  <si>
    <t>Great &amp; Little Kimble-Cum-Marsh</t>
  </si>
  <si>
    <t>AE</t>
  </si>
  <si>
    <t>Hughenden</t>
  </si>
  <si>
    <t>Naphill &amp; Walters Ash</t>
  </si>
  <si>
    <t>AF</t>
  </si>
  <si>
    <t>Hughenden Valley</t>
  </si>
  <si>
    <t>AG</t>
  </si>
  <si>
    <t>Great Kingshill</t>
  </si>
  <si>
    <t>AH</t>
  </si>
  <si>
    <t>Widmer End</t>
  </si>
  <si>
    <t>AA</t>
  </si>
  <si>
    <t>Bledlow cum Saunderton</t>
  </si>
  <si>
    <t>Bledlow</t>
  </si>
  <si>
    <t>AB</t>
  </si>
  <si>
    <t>Bledlow Ridge</t>
  </si>
  <si>
    <t>AD</t>
  </si>
  <si>
    <t>Saunderton</t>
  </si>
  <si>
    <t>AC</t>
  </si>
  <si>
    <t>Bradenham</t>
  </si>
  <si>
    <t>AJ</t>
  </si>
  <si>
    <t>Lacey Green</t>
  </si>
  <si>
    <t>Lacey Green and Loosley Row</t>
  </si>
  <si>
    <t>AK</t>
  </si>
  <si>
    <t>Speen</t>
  </si>
  <si>
    <t>AN</t>
  </si>
  <si>
    <t>Radnage</t>
  </si>
  <si>
    <t>AL</t>
  </si>
  <si>
    <t>Stokenchurch</t>
  </si>
  <si>
    <t>WK</t>
  </si>
  <si>
    <t>WK1</t>
  </si>
  <si>
    <t>WN</t>
  </si>
  <si>
    <t>WO</t>
  </si>
  <si>
    <t>WO2</t>
  </si>
  <si>
    <t>SFC</t>
  </si>
  <si>
    <t>Farnham Royal South</t>
  </si>
  <si>
    <t>SFS</t>
  </si>
  <si>
    <t>SIS</t>
  </si>
  <si>
    <t>Shredding Green</t>
  </si>
  <si>
    <t>SVW</t>
  </si>
  <si>
    <t>Wood Lane</t>
  </si>
  <si>
    <t>SS</t>
  </si>
  <si>
    <t>Stoke Poges</t>
  </si>
  <si>
    <t>SIT</t>
  </si>
  <si>
    <t>Wexham</t>
  </si>
  <si>
    <t>The Orchards</t>
  </si>
  <si>
    <t>SWG</t>
  </si>
  <si>
    <t>George Green &amp; Middle Green</t>
  </si>
  <si>
    <t>SWS</t>
  </si>
  <si>
    <t>Wexham Street</t>
  </si>
  <si>
    <t>BBD</t>
  </si>
  <si>
    <t>Ashendon</t>
  </si>
  <si>
    <t>AAU</t>
  </si>
  <si>
    <t>Berryfields</t>
  </si>
  <si>
    <t>BBK</t>
  </si>
  <si>
    <t>Bishopstone</t>
  </si>
  <si>
    <t>Stone Bishopstone and Hartwell</t>
  </si>
  <si>
    <t>BCB</t>
  </si>
  <si>
    <t>Cuddington</t>
  </si>
  <si>
    <t>BCD</t>
  </si>
  <si>
    <t>Dinton with Ford &amp; Upton</t>
  </si>
  <si>
    <t>BCL</t>
  </si>
  <si>
    <t>BCK</t>
  </si>
  <si>
    <t>Fleet Marston</t>
  </si>
  <si>
    <t>BDR</t>
  </si>
  <si>
    <t>Nether Winchendon</t>
  </si>
  <si>
    <t>BEN</t>
  </si>
  <si>
    <t>Stone Bishopstone &amp; Hartwell</t>
  </si>
  <si>
    <t>BEV</t>
  </si>
  <si>
    <t>Upper Winchendon</t>
  </si>
  <si>
    <t>BEW</t>
  </si>
  <si>
    <t>Waddesdon</t>
  </si>
  <si>
    <t>BFA</t>
  </si>
  <si>
    <t>Westcott</t>
  </si>
  <si>
    <t>WG2</t>
  </si>
  <si>
    <t>WH2</t>
  </si>
  <si>
    <t>WS</t>
  </si>
  <si>
    <t>WT</t>
  </si>
  <si>
    <t>WU</t>
  </si>
  <si>
    <t>WV</t>
  </si>
  <si>
    <t>KC</t>
  </si>
  <si>
    <t>Longwick-Cum-Ilmer</t>
  </si>
  <si>
    <t>KD</t>
  </si>
  <si>
    <t>Princes Risborough Town</t>
  </si>
  <si>
    <t>KE</t>
  </si>
  <si>
    <t>BB</t>
  </si>
  <si>
    <t>Hedsor (Parish Meeting)</t>
  </si>
  <si>
    <t>BA</t>
  </si>
  <si>
    <t>Wooburn &amp; Bourne End</t>
  </si>
  <si>
    <t>Bourne End</t>
  </si>
  <si>
    <t>BH</t>
  </si>
  <si>
    <t>Wooburn Green</t>
  </si>
  <si>
    <t>BI</t>
  </si>
  <si>
    <t>Wooburn Town</t>
  </si>
  <si>
    <t>WG</t>
  </si>
  <si>
    <t>WH</t>
  </si>
  <si>
    <t>WW</t>
  </si>
  <si>
    <t>WX</t>
  </si>
  <si>
    <t>RS</t>
  </si>
  <si>
    <t>Loudwater</t>
  </si>
  <si>
    <t>RT</t>
  </si>
  <si>
    <t>Tylers Green</t>
  </si>
  <si>
    <t>AAY</t>
  </si>
  <si>
    <t>Halton</t>
  </si>
  <si>
    <t>ABD</t>
  </si>
  <si>
    <t>Stoke Mandeville Village</t>
  </si>
  <si>
    <t>ABG</t>
  </si>
  <si>
    <t>Wendover</t>
  </si>
  <si>
    <t>RB</t>
  </si>
  <si>
    <t>Piddington &amp; Wheeler End</t>
  </si>
  <si>
    <t>AM</t>
  </si>
  <si>
    <t>Beacons Bottom</t>
  </si>
  <si>
    <t>RC</t>
  </si>
  <si>
    <t>WE2</t>
  </si>
  <si>
    <t>WP</t>
  </si>
  <si>
    <t>WQ</t>
  </si>
  <si>
    <t>WR</t>
  </si>
  <si>
    <t>BBE</t>
  </si>
  <si>
    <t>Aston Abbotts</t>
  </si>
  <si>
    <t>BBP</t>
  </si>
  <si>
    <t>Buckingham Park</t>
  </si>
  <si>
    <t>BBZ</t>
  </si>
  <si>
    <t>Creslow</t>
  </si>
  <si>
    <t>BCA</t>
  </si>
  <si>
    <t>Cublington</t>
  </si>
  <si>
    <t>BCT</t>
  </si>
  <si>
    <t>Hardwick</t>
  </si>
  <si>
    <t>ABE</t>
  </si>
  <si>
    <t>Watermead</t>
  </si>
  <si>
    <t>ABF</t>
  </si>
  <si>
    <t>Weedon</t>
  </si>
  <si>
    <t>BEY</t>
  </si>
  <si>
    <t>BFC</t>
  </si>
  <si>
    <t>Whitchurch</t>
  </si>
  <si>
    <t>BFD</t>
  </si>
  <si>
    <t>BFE</t>
  </si>
  <si>
    <t>Wingrave with Rowsham</t>
  </si>
  <si>
    <t>BBA</t>
  </si>
  <si>
    <t>Addington</t>
  </si>
  <si>
    <t>BBB</t>
  </si>
  <si>
    <t>Adstock</t>
  </si>
  <si>
    <t>BBH</t>
  </si>
  <si>
    <t>Beachampton</t>
  </si>
  <si>
    <t>BCO</t>
  </si>
  <si>
    <t>Granborough</t>
  </si>
  <si>
    <t>BCQ</t>
  </si>
  <si>
    <t>Great Horwood</t>
  </si>
  <si>
    <t>BDH</t>
  </si>
  <si>
    <t>Little Horwood</t>
  </si>
  <si>
    <t>BDQ</t>
  </si>
  <si>
    <t>Nash</t>
  </si>
  <si>
    <t>BDX</t>
  </si>
  <si>
    <t>Padbury</t>
  </si>
  <si>
    <t>BER</t>
  </si>
  <si>
    <t>Thornton</t>
  </si>
  <si>
    <t>BFB</t>
  </si>
  <si>
    <t>Whaddon</t>
  </si>
  <si>
    <t>BFF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</si>
</sst>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indexed="8"/>
      <name val="Arial"/>
      <family val="2"/>
    </font>
  </fonts>
  <fills count="37">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s>
  <borders count="33">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s>
  <cellStyleXfs count="56">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4" applyNumberFormat="0" applyAlignment="0" applyProtection="0"/>
    <xf numFmtId="0" fontId="21" fillId="30" borderId="15"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6"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7" applyNumberFormat="0" applyFill="0" applyAlignment="0" applyProtection="0"/>
    <xf numFmtId="0" fontId="2" fillId="0" borderId="0" applyNumberFormat="0" applyFont="0" applyFill="0" applyAlignment="0" applyProtection="0"/>
    <xf numFmtId="0" fontId="26" fillId="0" borderId="18"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4" applyNumberFormat="0" applyAlignment="0" applyProtection="0"/>
    <xf numFmtId="0" fontId="28" fillId="0" borderId="19"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0" applyNumberFormat="0" applyFont="0" applyAlignment="0" applyProtection="0"/>
    <xf numFmtId="0" fontId="30" fillId="29" borderId="21"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2"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cellStyleXfs>
  <cellXfs count="93">
    <xf numFmtId="0" fontId="0" fillId="0" borderId="0" xfId="0" applyAlignment="1"/>
    <xf numFmtId="0" fontId="0" fillId="2" borderId="0" xfId="0" applyFill="1" applyAlignment="1"/>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3" xfId="0" applyFill="1" applyBorder="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5"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2" fillId="3" borderId="0" xfId="0" applyFont="1" applyFill="1" applyAlignment="1">
      <alignment vertical="center"/>
    </xf>
    <xf numFmtId="0" fontId="13" fillId="3" borderId="4"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7" xfId="0" applyFont="1" applyFill="1" applyBorder="1" applyAlignment="1">
      <alignment horizontal="right" vertical="center"/>
    </xf>
    <xf numFmtId="0" fontId="6" fillId="2" borderId="10"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11" fillId="3" borderId="0" xfId="0" applyFont="1" applyFill="1" applyAlignment="1">
      <alignment horizontal="center" vertical="center"/>
    </xf>
    <xf numFmtId="0" fontId="8" fillId="3" borderId="0" xfId="0" applyFont="1" applyFill="1" applyAlignment="1">
      <alignment horizontal="center" vertical="center"/>
    </xf>
    <xf numFmtId="0" fontId="6" fillId="2" borderId="5" xfId="0" applyFont="1" applyFill="1" applyBorder="1" applyAlignment="1">
      <alignment horizontal="center" vertical="center"/>
    </xf>
    <xf numFmtId="0" fontId="3" fillId="35" borderId="24" xfId="0" applyFont="1" applyFill="1" applyBorder="1" applyAlignment="1">
      <alignment horizontal="center"/>
    </xf>
    <xf numFmtId="1" fontId="3" fillId="0" borderId="25" xfId="0" applyNumberFormat="1" applyFont="1" applyBorder="1" applyAlignment="1" applyProtection="1">
      <alignment horizontal="center" vertical="center"/>
      <protection locked="0"/>
    </xf>
    <xf numFmtId="0" fontId="3" fillId="0" borderId="24" xfId="0" applyFont="1" applyBorder="1" applyAlignment="1" applyProtection="1">
      <alignment horizontal="left" vertical="center"/>
      <protection locked="0"/>
    </xf>
    <xf numFmtId="0" fontId="34" fillId="0" borderId="24" xfId="0" applyFont="1" applyBorder="1" applyAlignment="1">
      <alignment horizontal="left" vertical="top" wrapText="1" readingOrder="1"/>
    </xf>
    <xf numFmtId="0" fontId="34" fillId="0" borderId="24" xfId="0" applyFont="1" applyBorder="1" applyAlignment="1">
      <alignment horizontal="left" vertical="top" wrapText="1"/>
    </xf>
    <xf numFmtId="0" fontId="3" fillId="35" borderId="24" xfId="0" applyFont="1" applyFill="1" applyBorder="1" applyAlignment="1">
      <alignment horizontal="center" vertical="center"/>
    </xf>
    <xf numFmtId="1" fontId="3" fillId="0" borderId="28" xfId="0" applyNumberFormat="1" applyFont="1" applyBorder="1" applyAlignment="1" applyProtection="1">
      <alignment horizontal="center" vertical="center"/>
      <protection locked="0"/>
    </xf>
    <xf numFmtId="0" fontId="3" fillId="0" borderId="30" xfId="0" applyFont="1" applyBorder="1" applyAlignment="1" applyProtection="1">
      <alignment horizontal="left" vertical="center"/>
      <protection locked="0"/>
    </xf>
    <xf numFmtId="9" fontId="0" fillId="0" borderId="4" xfId="0" applyNumberFormat="1" applyBorder="1" applyAlignment="1">
      <alignment horizontal="center" vertical="center"/>
    </xf>
    <xf numFmtId="3" fontId="0" fillId="0" borderId="6" xfId="0" applyNumberFormat="1" applyBorder="1" applyAlignment="1">
      <alignment horizontal="center" vertical="center"/>
    </xf>
    <xf numFmtId="9" fontId="0" fillId="0" borderId="6" xfId="0" applyNumberFormat="1" applyBorder="1" applyAlignment="1">
      <alignment horizontal="center" vertical="center"/>
    </xf>
    <xf numFmtId="9" fontId="0" fillId="0" borderId="7" xfId="0" applyNumberFormat="1" applyBorder="1" applyAlignment="1">
      <alignment horizontal="center" vertical="center"/>
    </xf>
    <xf numFmtId="0" fontId="0" fillId="35" borderId="0" xfId="0" applyFill="1" applyAlignment="1" applyProtection="1">
      <alignment vertical="center"/>
      <protection locked="0"/>
    </xf>
    <xf numFmtId="0" fontId="0" fillId="35" borderId="0" xfId="0" applyFill="1" applyAlignment="1" applyProtection="1">
      <alignment horizontal="center" vertical="center"/>
      <protection locked="0"/>
    </xf>
    <xf numFmtId="3" fontId="0" fillId="35" borderId="0" xfId="0" applyNumberFormat="1" applyFill="1" applyAlignment="1">
      <alignment horizontal="center" vertical="center"/>
    </xf>
    <xf numFmtId="9" fontId="0" fillId="35" borderId="0" xfId="0" applyNumberFormat="1" applyFill="1" applyAlignment="1">
      <alignment horizontal="center" vertical="center"/>
    </xf>
    <xf numFmtId="0" fontId="0" fillId="35" borderId="0" xfId="0" applyFill="1" applyAlignment="1">
      <alignment vertical="center"/>
    </xf>
    <xf numFmtId="0" fontId="0" fillId="35" borderId="0" xfId="0" applyFill="1" applyAlignment="1">
      <alignment horizontal="center" vertical="center"/>
    </xf>
    <xf numFmtId="0" fontId="3" fillId="0" borderId="3" xfId="0" applyFont="1" applyBorder="1" applyAlignment="1" applyProtection="1">
      <alignment vertical="center"/>
      <protection locked="0"/>
    </xf>
    <xf numFmtId="0" fontId="3" fillId="0" borderId="32" xfId="0" applyFont="1" applyBorder="1" applyAlignment="1" applyProtection="1">
      <alignment vertical="center"/>
      <protection locked="0"/>
    </xf>
    <xf numFmtId="0" fontId="3" fillId="0" borderId="30" xfId="0" applyFont="1" applyBorder="1" applyAlignment="1"/>
    <xf numFmtId="0" fontId="3" fillId="0" borderId="24" xfId="0" applyFont="1" applyBorder="1" applyAlignment="1">
      <alignment horizontal="left"/>
    </xf>
    <xf numFmtId="0" fontId="3" fillId="0" borderId="24" xfId="0" applyFont="1" applyBorder="1" applyAlignment="1"/>
    <xf numFmtId="0" fontId="3" fillId="0" borderId="24" xfId="0" applyFont="1" applyBorder="1" applyAlignment="1">
      <alignment horizontal="center"/>
    </xf>
    <xf numFmtId="1" fontId="3" fillId="0" borderId="25" xfId="0" applyNumberFormat="1" applyFont="1" applyBorder="1" applyAlignment="1">
      <alignment horizontal="center"/>
    </xf>
    <xf numFmtId="0" fontId="3" fillId="0" borderId="23" xfId="0" applyFont="1" applyBorder="1" applyAlignment="1"/>
    <xf numFmtId="0" fontId="3" fillId="0" borderId="27" xfId="0" applyFont="1" applyBorder="1" applyAlignment="1" applyProtection="1">
      <alignment horizontal="left" vertical="center"/>
      <protection locked="0"/>
    </xf>
    <xf numFmtId="0" fontId="3" fillId="35" borderId="23" xfId="48" applyFont="1" applyFill="1" applyBorder="1" applyAlignment="1">
      <alignment horizontal="left" vertical="center"/>
    </xf>
    <xf numFmtId="0" fontId="3" fillId="35" borderId="24" xfId="48" applyFont="1" applyFill="1" applyBorder="1" applyAlignment="1">
      <alignment horizontal="left" vertical="center"/>
    </xf>
    <xf numFmtId="0" fontId="3" fillId="0" borderId="24" xfId="0" applyFont="1" applyBorder="1" applyAlignment="1" applyProtection="1">
      <alignment vertical="center"/>
      <protection locked="0"/>
    </xf>
    <xf numFmtId="0" fontId="3" fillId="0" borderId="0" xfId="0" applyFont="1" applyAlignment="1" applyProtection="1">
      <alignment horizontal="center" vertical="center" wrapText="1"/>
      <protection locked="0"/>
    </xf>
    <xf numFmtId="0" fontId="2" fillId="2" borderId="0" xfId="0" applyFont="1" applyFill="1" applyAlignment="1"/>
    <xf numFmtId="0" fontId="2" fillId="3" borderId="0" xfId="0" applyFont="1" applyFill="1" applyAlignment="1">
      <alignment horizontal="center" vertical="center"/>
    </xf>
    <xf numFmtId="0" fontId="3" fillId="3" borderId="0" xfId="0" applyFont="1" applyFill="1" applyAlignment="1">
      <alignment vertical="center"/>
    </xf>
    <xf numFmtId="0" fontId="2" fillId="3" borderId="6" xfId="0" applyFont="1" applyFill="1" applyBorder="1" applyAlignment="1">
      <alignment horizontal="center" vertical="center"/>
    </xf>
    <xf numFmtId="0" fontId="3" fillId="3" borderId="0" xfId="0" applyFont="1" applyFill="1" applyAlignment="1">
      <alignment horizontal="center" vertical="center"/>
    </xf>
    <xf numFmtId="0" fontId="2" fillId="3" borderId="2" xfId="0" applyFont="1" applyFill="1" applyBorder="1" applyAlignment="1">
      <alignment horizontal="left" vertical="center" wrapText="1"/>
    </xf>
    <xf numFmtId="0" fontId="2" fillId="3" borderId="0" xfId="0" applyFont="1" applyFill="1" applyAlignment="1">
      <alignment vertical="center" wrapText="1"/>
    </xf>
    <xf numFmtId="0" fontId="2" fillId="3" borderId="8" xfId="0" applyFont="1" applyFill="1" applyBorder="1" applyAlignment="1">
      <alignment vertical="center"/>
    </xf>
    <xf numFmtId="0" fontId="2" fillId="3" borderId="9" xfId="0" applyFont="1" applyFill="1" applyBorder="1" applyAlignment="1">
      <alignment horizontal="center" vertical="center" wrapText="1"/>
    </xf>
    <xf numFmtId="0" fontId="2" fillId="3" borderId="3" xfId="0" applyFont="1" applyFill="1" applyBorder="1" applyAlignment="1">
      <alignment vertical="center" wrapText="1"/>
    </xf>
    <xf numFmtId="1" fontId="2" fillId="3" borderId="0" xfId="0" applyNumberFormat="1" applyFont="1" applyFill="1" applyAlignment="1">
      <alignment vertical="center" wrapText="1"/>
    </xf>
    <xf numFmtId="0" fontId="3" fillId="35" borderId="29" xfId="48" applyFont="1" applyFill="1" applyBorder="1" applyAlignment="1">
      <alignment horizontal="left" vertical="center"/>
    </xf>
    <xf numFmtId="0" fontId="3" fillId="0" borderId="26" xfId="0" applyFont="1" applyBorder="1" applyAlignment="1"/>
    <xf numFmtId="0" fontId="3" fillId="0" borderId="27" xfId="0" applyFont="1" applyBorder="1" applyAlignment="1"/>
    <xf numFmtId="0" fontId="3" fillId="35" borderId="30" xfId="48" applyFont="1" applyFill="1" applyBorder="1" applyAlignment="1">
      <alignment horizontal="left" vertical="center"/>
    </xf>
    <xf numFmtId="0" fontId="3" fillId="0" borderId="30" xfId="0" applyFont="1" applyBorder="1" applyAlignment="1">
      <alignment horizontal="center"/>
    </xf>
    <xf numFmtId="0" fontId="3" fillId="0" borderId="27" xfId="0" applyFont="1" applyBorder="1" applyAlignment="1">
      <alignment horizontal="center"/>
    </xf>
    <xf numFmtId="1" fontId="3" fillId="0" borderId="31" xfId="0" applyNumberFormat="1" applyFont="1" applyBorder="1" applyAlignment="1">
      <alignment horizontal="center"/>
    </xf>
    <xf numFmtId="0" fontId="3" fillId="36" borderId="24" xfId="0" applyFont="1" applyFill="1" applyBorder="1" applyAlignment="1"/>
    <xf numFmtId="0" fontId="3" fillId="36" borderId="24" xfId="0" applyFont="1" applyFill="1" applyBorder="1" applyAlignment="1" applyProtection="1">
      <alignment horizontal="left" vertical="center"/>
      <protection locked="0"/>
    </xf>
    <xf numFmtId="0" fontId="2" fillId="3" borderId="0" xfId="0" applyFont="1" applyFill="1" applyAlignment="1">
      <alignment horizontal="left" vertical="center" wrapText="1"/>
    </xf>
    <xf numFmtId="0" fontId="6" fillId="2" borderId="11" xfId="0" applyFont="1" applyFill="1" applyBorder="1" applyAlignment="1">
      <alignment horizontal="center" vertical="center" wrapText="1"/>
    </xf>
    <xf numFmtId="0" fontId="2" fillId="3" borderId="0" xfId="0" applyFont="1" applyFill="1" applyAlignment="1">
      <alignment horizontal="left"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5" fillId="3" borderId="0" xfId="0" applyFont="1" applyFill="1" applyAlignment="1">
      <alignment horizontal="left" vertical="center" wrapText="1"/>
    </xf>
  </cellXfs>
  <cellStyles count="5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9" sqref="C9"/>
    </sheetView>
  </sheetViews>
  <sheetFormatPr defaultColWidth="8.88671875" defaultRowHeight="15"/>
  <cols>
    <col min="1" max="2" width="8.88671875" style="1"/>
    <col min="3" max="3" width="75.33203125" style="1" customWidth="1"/>
    <col min="4" max="16384" width="8.88671875" style="1"/>
  </cols>
  <sheetData>
    <row r="2" spans="2:3" ht="15.75">
      <c r="B2" s="66" t="s">
        <v>0</v>
      </c>
    </row>
    <row r="3" spans="2:3">
      <c r="B3" s="11" t="s">
        <v>1</v>
      </c>
      <c r="C3" s="13"/>
    </row>
    <row r="4" spans="2:3">
      <c r="B4" s="11" t="s">
        <v>2</v>
      </c>
      <c r="C4" s="25"/>
    </row>
    <row r="5" spans="2:3">
      <c r="B5" s="11" t="s">
        <v>3</v>
      </c>
      <c r="C5" s="13"/>
    </row>
    <row r="6" spans="2:3" ht="18" customHeight="1">
      <c r="B6" s="11" t="s">
        <v>4</v>
      </c>
      <c r="C6" s="30" t="s">
        <v>5</v>
      </c>
    </row>
    <row r="9" spans="2:3" ht="15.75">
      <c r="B9" s="66" t="s">
        <v>6</v>
      </c>
    </row>
    <row r="10" spans="2:3">
      <c r="B10" s="11" t="s">
        <v>1</v>
      </c>
      <c r="C10" s="27"/>
    </row>
    <row r="11" spans="2:3">
      <c r="B11" s="11" t="s">
        <v>2</v>
      </c>
      <c r="C11" s="25"/>
    </row>
    <row r="12" spans="2:3">
      <c r="B12" s="11" t="s">
        <v>3</v>
      </c>
      <c r="C12" s="13"/>
    </row>
    <row r="13" spans="2:3">
      <c r="B13" s="11" t="s">
        <v>4</v>
      </c>
      <c r="C13" s="13"/>
    </row>
    <row r="14" spans="2:3">
      <c r="B14" s="11"/>
      <c r="C14" s="13"/>
    </row>
    <row r="15" spans="2:3" ht="15.75">
      <c r="B15" s="66" t="s">
        <v>7</v>
      </c>
    </row>
    <row r="17" spans="2:3" ht="45">
      <c r="B17" s="10" t="s">
        <v>8</v>
      </c>
      <c r="C17" s="12" t="s">
        <v>9</v>
      </c>
    </row>
    <row r="18" spans="2:3" ht="60">
      <c r="B18" s="10" t="s">
        <v>10</v>
      </c>
      <c r="C18" s="12" t="s">
        <v>11</v>
      </c>
    </row>
    <row r="19" spans="2:3" ht="60">
      <c r="B19" s="10" t="s">
        <v>12</v>
      </c>
      <c r="C19" s="12" t="s">
        <v>13</v>
      </c>
    </row>
    <row r="20" spans="2:3" ht="48" customHeight="1">
      <c r="B20" s="10" t="s">
        <v>14</v>
      </c>
      <c r="C20" s="12" t="s">
        <v>15</v>
      </c>
    </row>
    <row r="21" spans="2:3" ht="30">
      <c r="B21" s="10" t="s">
        <v>16</v>
      </c>
      <c r="C21" s="12" t="s">
        <v>17</v>
      </c>
    </row>
    <row r="22" spans="2:3" ht="103.5" customHeight="1">
      <c r="B22" s="10" t="s">
        <v>18</v>
      </c>
      <c r="C22" s="12" t="s">
        <v>19</v>
      </c>
    </row>
    <row r="23" spans="2:3" ht="15.75">
      <c r="B23" s="66" t="s">
        <v>20</v>
      </c>
    </row>
    <row r="24" spans="2:3">
      <c r="B24" s="10"/>
      <c r="C24" s="12"/>
    </row>
    <row r="25" spans="2:3" ht="58.5" customHeight="1">
      <c r="B25" s="10" t="s">
        <v>8</v>
      </c>
      <c r="C25" s="24" t="s">
        <v>21</v>
      </c>
    </row>
    <row r="26" spans="2:3" ht="60" customHeight="1">
      <c r="B26" s="10" t="s">
        <v>10</v>
      </c>
      <c r="C26" s="24" t="s">
        <v>22</v>
      </c>
    </row>
    <row r="27" spans="2:3" ht="60">
      <c r="B27" s="10" t="s">
        <v>12</v>
      </c>
      <c r="C27" s="24" t="s">
        <v>23</v>
      </c>
    </row>
    <row r="28" spans="2:3">
      <c r="C28" s="24"/>
    </row>
    <row r="29" spans="2:3">
      <c r="C29" s="24"/>
    </row>
    <row r="30" spans="2:3">
      <c r="C30" s="24"/>
    </row>
    <row r="31" spans="2:3">
      <c r="C31" s="24"/>
    </row>
    <row r="32" spans="2:3">
      <c r="C32" s="24"/>
    </row>
    <row r="33" spans="3:3">
      <c r="C33" s="24"/>
    </row>
    <row r="34" spans="3:3">
      <c r="C34" s="24"/>
    </row>
    <row r="35" spans="3:3">
      <c r="C35" s="24"/>
    </row>
    <row r="36" spans="3:3">
      <c r="C36" s="24"/>
    </row>
  </sheetData>
  <phoneticPr fontId="5" type="noConversion"/>
  <pageMargins left="0.75" right="0.75" top="1" bottom="1" header="0.5" footer="0.5"/>
  <pageSetup paperSize="8"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T321"/>
  <sheetViews>
    <sheetView tabSelected="1" topLeftCell="A17" zoomScale="70" zoomScaleNormal="70" workbookViewId="0">
      <selection activeCell="M5" sqref="M5"/>
    </sheetView>
  </sheetViews>
  <sheetFormatPr defaultColWidth="8.88671875" defaultRowHeight="15"/>
  <cols>
    <col min="1" max="1" width="2.77734375" style="4" customWidth="1"/>
    <col min="2" max="2" width="9.88671875" style="5" customWidth="1"/>
    <col min="3" max="6" width="23" style="3" customWidth="1"/>
    <col min="7" max="7" width="40.6640625" style="3" bestFit="1" customWidth="1"/>
    <col min="8" max="8" width="12.21875" style="5" customWidth="1"/>
    <col min="9" max="9" width="12.21875" style="33" customWidth="1"/>
    <col min="10" max="10" width="2.77734375" style="4" customWidth="1"/>
    <col min="11" max="11" width="44.109375" style="4" bestFit="1" customWidth="1"/>
    <col min="12" max="16" width="12.88671875" style="5" customWidth="1"/>
    <col min="17" max="16384" width="8.88671875" style="4"/>
  </cols>
  <sheetData>
    <row r="2" spans="2:20" s="14" customFormat="1" ht="18.75">
      <c r="B2" s="16" t="s">
        <v>24</v>
      </c>
      <c r="C2" s="16"/>
      <c r="D2" s="16"/>
      <c r="E2" s="16"/>
      <c r="F2" s="16"/>
      <c r="G2" s="16"/>
      <c r="H2" s="15"/>
      <c r="I2" s="32"/>
      <c r="L2" s="15"/>
      <c r="M2" s="15"/>
      <c r="N2" s="15"/>
      <c r="O2" s="15"/>
      <c r="P2" s="15"/>
    </row>
    <row r="3" spans="2:20" s="17" customFormat="1" ht="15.75">
      <c r="B3" s="29"/>
      <c r="C3" s="29"/>
      <c r="D3" s="29"/>
      <c r="E3" s="29"/>
      <c r="F3" s="29"/>
      <c r="G3" s="23"/>
      <c r="H3" s="67"/>
      <c r="I3" s="67"/>
      <c r="J3" s="68"/>
      <c r="K3" s="20" t="s">
        <v>25</v>
      </c>
      <c r="L3" s="69">
        <v>2021</v>
      </c>
      <c r="M3" s="69">
        <v>2027</v>
      </c>
      <c r="N3" s="70"/>
      <c r="O3" s="70"/>
      <c r="P3" s="70"/>
      <c r="Q3" s="68"/>
      <c r="R3" s="68"/>
      <c r="S3" s="68"/>
      <c r="T3" s="68"/>
    </row>
    <row r="4" spans="2:20" s="17" customFormat="1" ht="15" customHeight="1">
      <c r="B4" s="88" t="s">
        <v>26</v>
      </c>
      <c r="C4" s="88"/>
      <c r="D4" s="88"/>
      <c r="E4" s="88"/>
      <c r="F4" s="88"/>
      <c r="G4" s="68"/>
      <c r="H4" s="70"/>
      <c r="I4" s="70"/>
      <c r="J4" s="68"/>
      <c r="K4" s="18" t="s">
        <v>27</v>
      </c>
      <c r="L4" s="19">
        <f>SUM(L13:L90)</f>
        <v>147</v>
      </c>
      <c r="M4" s="19">
        <v>147</v>
      </c>
      <c r="N4" s="70"/>
      <c r="O4" s="70"/>
      <c r="P4" s="70"/>
      <c r="Q4" s="68"/>
      <c r="R4" s="68"/>
      <c r="S4" s="68"/>
      <c r="T4" s="68"/>
    </row>
    <row r="5" spans="2:20" s="17" customFormat="1" ht="15" customHeight="1">
      <c r="B5" s="88"/>
      <c r="C5" s="88"/>
      <c r="D5" s="88"/>
      <c r="E5" s="88"/>
      <c r="F5" s="88"/>
      <c r="G5" s="22"/>
      <c r="H5" s="19"/>
      <c r="I5" s="19"/>
      <c r="J5" s="68"/>
      <c r="K5" s="18" t="s">
        <v>28</v>
      </c>
      <c r="L5" s="19">
        <f>SUM(H13:H593)</f>
        <v>410789</v>
      </c>
      <c r="M5" s="19">
        <f>SUM(I13:I593)</f>
        <v>443064.26632948098</v>
      </c>
      <c r="N5" s="70"/>
      <c r="O5" s="70"/>
      <c r="P5" s="70"/>
      <c r="Q5" s="68"/>
      <c r="R5" s="68"/>
      <c r="S5" s="68"/>
      <c r="T5" s="68"/>
    </row>
    <row r="6" spans="2:20" s="17" customFormat="1" ht="15.75" customHeight="1">
      <c r="B6" s="88"/>
      <c r="C6" s="88"/>
      <c r="D6" s="88"/>
      <c r="E6" s="88"/>
      <c r="F6" s="88"/>
      <c r="G6" s="68"/>
      <c r="H6" s="70"/>
      <c r="I6" s="70"/>
      <c r="J6" s="68"/>
      <c r="K6" s="18" t="s">
        <v>29</v>
      </c>
      <c r="L6" s="19">
        <f>L5/L4</f>
        <v>2794.482993197279</v>
      </c>
      <c r="M6" s="19">
        <f>M5/M4</f>
        <v>3014.0426280917072</v>
      </c>
      <c r="N6" s="70"/>
      <c r="O6" s="70"/>
      <c r="P6" s="70"/>
      <c r="Q6" s="68"/>
      <c r="R6" s="68"/>
      <c r="S6" s="68"/>
      <c r="T6" s="68"/>
    </row>
    <row r="7" spans="2:20" s="17" customFormat="1" ht="15.75" customHeight="1">
      <c r="B7" s="86"/>
      <c r="C7" s="86"/>
      <c r="D7" s="86"/>
      <c r="E7" s="86"/>
      <c r="F7" s="86"/>
      <c r="G7" s="68"/>
      <c r="H7" s="70"/>
      <c r="I7" s="70"/>
      <c r="J7" s="68"/>
      <c r="K7" s="22"/>
      <c r="L7" s="19"/>
      <c r="M7" s="19"/>
      <c r="N7" s="70"/>
      <c r="O7" s="70"/>
      <c r="P7" s="70"/>
      <c r="Q7" s="68"/>
      <c r="R7" s="68"/>
      <c r="S7" s="68"/>
      <c r="T7" s="68"/>
    </row>
    <row r="8" spans="2:20" s="17" customFormat="1" ht="15.75" customHeight="1">
      <c r="B8" s="92" t="s">
        <v>30</v>
      </c>
      <c r="C8" s="92"/>
      <c r="D8" s="92"/>
      <c r="E8" s="92"/>
      <c r="F8" s="92"/>
      <c r="G8" s="68"/>
      <c r="H8" s="70"/>
      <c r="I8" s="70"/>
      <c r="J8" s="68"/>
      <c r="K8" s="22"/>
      <c r="L8" s="19"/>
      <c r="M8" s="19"/>
      <c r="N8" s="70"/>
      <c r="O8" s="70"/>
      <c r="P8" s="26" t="s">
        <v>31</v>
      </c>
      <c r="Q8" s="68"/>
      <c r="R8" s="68"/>
      <c r="S8" s="68"/>
      <c r="T8" s="68"/>
    </row>
    <row r="9" spans="2:20">
      <c r="L9" s="4"/>
      <c r="M9" s="4"/>
    </row>
    <row r="10" spans="2:20" ht="51" customHeight="1">
      <c r="B10" s="9" t="s">
        <v>32</v>
      </c>
      <c r="C10" s="9" t="s">
        <v>33</v>
      </c>
      <c r="D10" s="9" t="s">
        <v>34</v>
      </c>
      <c r="E10" s="9" t="s">
        <v>35</v>
      </c>
      <c r="F10" s="9" t="s">
        <v>36</v>
      </c>
      <c r="G10" s="9" t="s">
        <v>37</v>
      </c>
      <c r="H10" s="9" t="s">
        <v>38</v>
      </c>
      <c r="I10" s="9" t="s">
        <v>39</v>
      </c>
      <c r="J10" s="21"/>
      <c r="K10" s="34" t="s">
        <v>40</v>
      </c>
      <c r="L10" s="87" t="s">
        <v>41</v>
      </c>
      <c r="M10" s="89" t="s">
        <v>42</v>
      </c>
      <c r="N10" s="90"/>
      <c r="O10" s="90"/>
      <c r="P10" s="91"/>
    </row>
    <row r="11" spans="2:20" ht="15.75" thickBot="1"/>
    <row r="12" spans="2:20" s="2" customFormat="1" ht="32.25" thickBot="1">
      <c r="B12" s="31" t="s">
        <v>43</v>
      </c>
      <c r="C12" s="71" t="s">
        <v>44</v>
      </c>
      <c r="D12" s="71" t="s">
        <v>45</v>
      </c>
      <c r="E12" s="71" t="s">
        <v>46</v>
      </c>
      <c r="F12" s="71" t="s">
        <v>47</v>
      </c>
      <c r="G12" s="71" t="s">
        <v>48</v>
      </c>
      <c r="H12" s="31" t="s">
        <v>49</v>
      </c>
      <c r="I12" s="31" t="s">
        <v>50</v>
      </c>
      <c r="J12" s="72"/>
      <c r="K12" s="73" t="s">
        <v>51</v>
      </c>
      <c r="L12" s="31" t="s">
        <v>52</v>
      </c>
      <c r="M12" s="74" t="s">
        <v>49</v>
      </c>
      <c r="N12" s="31" t="s">
        <v>53</v>
      </c>
      <c r="O12" s="74" t="s">
        <v>50</v>
      </c>
      <c r="P12" s="31" t="s">
        <v>54</v>
      </c>
      <c r="Q12" s="72"/>
      <c r="R12" s="72"/>
      <c r="S12" s="72"/>
      <c r="T12" s="72"/>
    </row>
    <row r="13" spans="2:20" s="2" customFormat="1" ht="15.75">
      <c r="B13" s="77" t="s">
        <v>55</v>
      </c>
      <c r="C13" s="42"/>
      <c r="D13" s="42"/>
      <c r="E13" s="80"/>
      <c r="F13" s="42"/>
      <c r="G13" s="55" t="s">
        <v>56</v>
      </c>
      <c r="H13" s="81">
        <v>1269</v>
      </c>
      <c r="I13" s="83">
        <v>1375.8834374999999</v>
      </c>
      <c r="J13" s="72"/>
      <c r="K13" s="53" t="s">
        <v>56</v>
      </c>
      <c r="L13" s="65">
        <v>3</v>
      </c>
      <c r="M13" s="7">
        <f t="shared" ref="M13:M44" si="0">IF(K13="",0,(SUMIF($G$13:$G$593,K13,$H$13:$H$593)))</f>
        <v>9034</v>
      </c>
      <c r="N13" s="8">
        <f t="shared" ref="N13:N44" si="1">IF(K13="",-1,(-($L$6-(M13/L13))/$L$6))</f>
        <v>7.7599448865475956E-2</v>
      </c>
      <c r="O13" s="7">
        <f t="shared" ref="O13:O44" si="2">IF(K13="",0,(SUMIF($G$13:$G$593,K13,$I$13:$I$593)))</f>
        <v>9679.1826110570146</v>
      </c>
      <c r="P13" s="43">
        <f t="shared" ref="P13:P44" si="3">IF(K13="",-1,(-($M$6-(O13/L13))/$M$6))</f>
        <v>7.0454071755584727E-2</v>
      </c>
      <c r="Q13" s="75"/>
      <c r="R13" s="72"/>
      <c r="S13" s="72"/>
      <c r="T13" s="72"/>
    </row>
    <row r="14" spans="2:20" s="2" customFormat="1" ht="15.75">
      <c r="B14" s="62" t="s">
        <v>57</v>
      </c>
      <c r="C14" s="56"/>
      <c r="D14" s="37"/>
      <c r="E14" s="63"/>
      <c r="F14" s="37"/>
      <c r="G14" s="57" t="s">
        <v>56</v>
      </c>
      <c r="H14" s="35">
        <v>2970</v>
      </c>
      <c r="I14" s="36">
        <v>3043.9860199714694</v>
      </c>
      <c r="J14" s="72"/>
      <c r="K14" s="53" t="s">
        <v>58</v>
      </c>
      <c r="L14" s="65">
        <v>3</v>
      </c>
      <c r="M14" s="7">
        <f t="shared" si="0"/>
        <v>7947</v>
      </c>
      <c r="N14" s="8">
        <f t="shared" si="1"/>
        <v>-5.2060790332749941E-2</v>
      </c>
      <c r="O14" s="7">
        <f t="shared" si="2"/>
        <v>8243.0262169752441</v>
      </c>
      <c r="P14" s="43">
        <f t="shared" si="3"/>
        <v>-8.8375399853564393E-2</v>
      </c>
      <c r="Q14" s="75"/>
      <c r="R14" s="72"/>
      <c r="S14" s="72"/>
      <c r="T14" s="76"/>
    </row>
    <row r="15" spans="2:20" s="2" customFormat="1" ht="15.75">
      <c r="B15" s="62" t="s">
        <v>59</v>
      </c>
      <c r="C15" s="57"/>
      <c r="D15" s="57"/>
      <c r="E15" s="63"/>
      <c r="F15" s="37"/>
      <c r="G15" s="57" t="s">
        <v>56</v>
      </c>
      <c r="H15" s="58">
        <v>2400</v>
      </c>
      <c r="I15" s="36">
        <v>2736.917857142857</v>
      </c>
      <c r="J15" s="72"/>
      <c r="K15" s="53" t="s">
        <v>60</v>
      </c>
      <c r="L15" s="65">
        <v>3</v>
      </c>
      <c r="M15" s="7">
        <f t="shared" si="0"/>
        <v>10514</v>
      </c>
      <c r="N15" s="8">
        <f t="shared" si="1"/>
        <v>0.25413776902497376</v>
      </c>
      <c r="O15" s="7">
        <f t="shared" si="2"/>
        <v>14729.650148220986</v>
      </c>
      <c r="P15" s="43">
        <f t="shared" si="3"/>
        <v>0.62900263485952834</v>
      </c>
      <c r="Q15" s="75"/>
      <c r="R15" s="72"/>
      <c r="S15" s="72"/>
      <c r="T15" s="76"/>
    </row>
    <row r="16" spans="2:20" s="2" customFormat="1" ht="15.75">
      <c r="B16" s="62" t="s">
        <v>61</v>
      </c>
      <c r="C16" s="56"/>
      <c r="D16" s="37"/>
      <c r="E16" s="63"/>
      <c r="F16" s="37"/>
      <c r="G16" s="57" t="s">
        <v>56</v>
      </c>
      <c r="H16" s="35">
        <v>1743</v>
      </c>
      <c r="I16" s="36">
        <v>1834.2252964426877</v>
      </c>
      <c r="J16" s="72"/>
      <c r="K16" s="53" t="s">
        <v>62</v>
      </c>
      <c r="L16" s="65">
        <v>3</v>
      </c>
      <c r="M16" s="7">
        <f t="shared" si="0"/>
        <v>8391</v>
      </c>
      <c r="N16" s="8">
        <f t="shared" si="1"/>
        <v>9.0070571509943715E-4</v>
      </c>
      <c r="O16" s="7">
        <f t="shared" si="2"/>
        <v>8631.56</v>
      </c>
      <c r="P16" s="43">
        <f t="shared" si="3"/>
        <v>-4.5406113420396077E-2</v>
      </c>
      <c r="Q16" s="75"/>
      <c r="R16" s="72"/>
      <c r="S16" s="72"/>
      <c r="T16" s="76"/>
    </row>
    <row r="17" spans="2:20" s="2" customFormat="1" ht="15.75">
      <c r="B17" s="62" t="s">
        <v>63</v>
      </c>
      <c r="C17" s="56"/>
      <c r="D17" s="37"/>
      <c r="E17" s="63"/>
      <c r="F17" s="37"/>
      <c r="G17" s="37" t="s">
        <v>56</v>
      </c>
      <c r="H17" s="35">
        <v>652</v>
      </c>
      <c r="I17" s="36">
        <v>688.17</v>
      </c>
      <c r="J17" s="72"/>
      <c r="K17" s="53" t="s">
        <v>64</v>
      </c>
      <c r="L17" s="65">
        <v>3</v>
      </c>
      <c r="M17" s="7">
        <f t="shared" si="0"/>
        <v>9270</v>
      </c>
      <c r="N17" s="8">
        <f t="shared" si="1"/>
        <v>0.10575015397199045</v>
      </c>
      <c r="O17" s="7">
        <f t="shared" si="2"/>
        <v>9821.2098189262015</v>
      </c>
      <c r="P17" s="43">
        <f t="shared" si="3"/>
        <v>8.6161348813254074E-2</v>
      </c>
      <c r="Q17" s="75"/>
      <c r="R17" s="72"/>
      <c r="S17" s="72"/>
      <c r="T17" s="76"/>
    </row>
    <row r="18" spans="2:20" s="2" customFormat="1" ht="15.75">
      <c r="B18" s="62" t="s">
        <v>65</v>
      </c>
      <c r="C18" s="57"/>
      <c r="D18" s="63" t="s">
        <v>66</v>
      </c>
      <c r="E18" s="63" t="s">
        <v>67</v>
      </c>
      <c r="F18" s="37"/>
      <c r="G18" s="57" t="s">
        <v>58</v>
      </c>
      <c r="H18" s="58">
        <v>3834</v>
      </c>
      <c r="I18" s="36">
        <v>3962.4763157894736</v>
      </c>
      <c r="J18" s="72"/>
      <c r="K18" s="53" t="s">
        <v>68</v>
      </c>
      <c r="L18" s="65">
        <v>3</v>
      </c>
      <c r="M18" s="7">
        <f t="shared" si="0"/>
        <v>9238</v>
      </c>
      <c r="N18" s="8">
        <f t="shared" si="1"/>
        <v>0.10193310921178514</v>
      </c>
      <c r="O18" s="7">
        <f t="shared" si="2"/>
        <v>10038.438568560608</v>
      </c>
      <c r="P18" s="43">
        <f t="shared" si="3"/>
        <v>0.11018542283815065</v>
      </c>
      <c r="Q18" s="75"/>
      <c r="R18" s="72"/>
      <c r="S18" s="72"/>
      <c r="T18" s="76"/>
    </row>
    <row r="19" spans="2:20">
      <c r="B19" s="62" t="s">
        <v>69</v>
      </c>
      <c r="C19" s="37"/>
      <c r="D19" s="63" t="s">
        <v>66</v>
      </c>
      <c r="E19" s="63" t="s">
        <v>70</v>
      </c>
      <c r="F19" s="37"/>
      <c r="G19" s="38" t="s">
        <v>58</v>
      </c>
      <c r="H19" s="58">
        <v>1741</v>
      </c>
      <c r="I19" s="59">
        <v>1809.0249011857707</v>
      </c>
      <c r="K19" s="53" t="s">
        <v>71</v>
      </c>
      <c r="L19" s="65">
        <v>3</v>
      </c>
      <c r="M19" s="7">
        <f t="shared" si="0"/>
        <v>8557</v>
      </c>
      <c r="N19" s="8">
        <f t="shared" si="1"/>
        <v>2.0701625408664801E-2</v>
      </c>
      <c r="O19" s="7">
        <f t="shared" si="2"/>
        <v>8765.5399999999991</v>
      </c>
      <c r="P19" s="43">
        <f t="shared" si="3"/>
        <v>-3.0588804738774802E-2</v>
      </c>
      <c r="Q19" s="6"/>
      <c r="T19" s="28"/>
    </row>
    <row r="20" spans="2:20">
      <c r="B20" s="62" t="s">
        <v>72</v>
      </c>
      <c r="C20" s="57"/>
      <c r="D20" s="63" t="s">
        <v>73</v>
      </c>
      <c r="E20" s="63"/>
      <c r="F20" s="37"/>
      <c r="G20" s="57" t="s">
        <v>58</v>
      </c>
      <c r="H20" s="58">
        <v>2372</v>
      </c>
      <c r="I20" s="36">
        <v>2471.5250000000001</v>
      </c>
      <c r="K20" s="53" t="s">
        <v>74</v>
      </c>
      <c r="L20" s="65">
        <v>3</v>
      </c>
      <c r="M20" s="7">
        <f t="shared" si="0"/>
        <v>8164</v>
      </c>
      <c r="N20" s="8">
        <f t="shared" si="1"/>
        <v>-2.6176455552607288E-2</v>
      </c>
      <c r="O20" s="7">
        <f t="shared" si="2"/>
        <v>8777.2173575465895</v>
      </c>
      <c r="P20" s="43">
        <f t="shared" si="3"/>
        <v>-2.9297365633285197E-2</v>
      </c>
      <c r="Q20" s="6"/>
      <c r="T20" s="28"/>
    </row>
    <row r="21" spans="2:20">
      <c r="B21" s="60" t="s">
        <v>75</v>
      </c>
      <c r="C21" s="37"/>
      <c r="D21" s="57" t="s">
        <v>76</v>
      </c>
      <c r="E21" s="57"/>
      <c r="F21" s="37"/>
      <c r="G21" s="39" t="s">
        <v>60</v>
      </c>
      <c r="H21" s="58">
        <v>3760</v>
      </c>
      <c r="I21" s="59">
        <v>4712.1100524059075</v>
      </c>
      <c r="K21" s="53" t="s">
        <v>77</v>
      </c>
      <c r="L21" s="65">
        <v>3</v>
      </c>
      <c r="M21" s="7">
        <f t="shared" si="0"/>
        <v>8143</v>
      </c>
      <c r="N21" s="8">
        <f t="shared" si="1"/>
        <v>-2.8681391176492054E-2</v>
      </c>
      <c r="O21" s="7">
        <f t="shared" si="2"/>
        <v>8466.9154255319154</v>
      </c>
      <c r="P21" s="43">
        <f t="shared" si="3"/>
        <v>-6.3614722784836972E-2</v>
      </c>
      <c r="Q21" s="6"/>
      <c r="T21" s="28"/>
    </row>
    <row r="22" spans="2:20">
      <c r="B22" s="60" t="s">
        <v>78</v>
      </c>
      <c r="C22" s="57"/>
      <c r="D22" s="63" t="s">
        <v>79</v>
      </c>
      <c r="E22" s="57" t="s">
        <v>80</v>
      </c>
      <c r="F22" s="37"/>
      <c r="G22" s="57" t="s">
        <v>60</v>
      </c>
      <c r="H22" s="58">
        <v>1230</v>
      </c>
      <c r="I22" s="36">
        <v>1253.8802083333333</v>
      </c>
      <c r="K22" s="53" t="s">
        <v>81</v>
      </c>
      <c r="L22" s="65">
        <v>3</v>
      </c>
      <c r="M22" s="7">
        <f t="shared" si="0"/>
        <v>8244</v>
      </c>
      <c r="N22" s="8">
        <f t="shared" si="1"/>
        <v>-1.663384365209394E-2</v>
      </c>
      <c r="O22" s="7">
        <f t="shared" si="2"/>
        <v>8431.8610823790332</v>
      </c>
      <c r="P22" s="43">
        <f t="shared" si="3"/>
        <v>-6.7491503073893053E-2</v>
      </c>
      <c r="Q22" s="6"/>
      <c r="T22" s="28"/>
    </row>
    <row r="23" spans="2:20">
      <c r="B23" s="60" t="s">
        <v>82</v>
      </c>
      <c r="C23" s="57"/>
      <c r="D23" s="57" t="s">
        <v>83</v>
      </c>
      <c r="E23" s="57" t="s">
        <v>80</v>
      </c>
      <c r="F23" s="37"/>
      <c r="G23" s="57" t="s">
        <v>60</v>
      </c>
      <c r="H23" s="58">
        <v>46</v>
      </c>
      <c r="I23" s="36">
        <v>47.704999999999998</v>
      </c>
      <c r="K23" s="53" t="s">
        <v>84</v>
      </c>
      <c r="L23" s="65">
        <v>3</v>
      </c>
      <c r="M23" s="7">
        <f t="shared" si="0"/>
        <v>8613</v>
      </c>
      <c r="N23" s="8">
        <f t="shared" si="1"/>
        <v>2.7381453739024127E-2</v>
      </c>
      <c r="O23" s="7">
        <f t="shared" si="2"/>
        <v>9675.4453601011137</v>
      </c>
      <c r="P23" s="43">
        <f t="shared" si="3"/>
        <v>7.0040756327653136E-2</v>
      </c>
      <c r="Q23" s="6"/>
      <c r="T23" s="28"/>
    </row>
    <row r="24" spans="2:20">
      <c r="B24" s="60" t="s">
        <v>85</v>
      </c>
      <c r="C24" s="37"/>
      <c r="D24" s="57" t="s">
        <v>86</v>
      </c>
      <c r="E24" s="57"/>
      <c r="F24" s="37"/>
      <c r="G24" s="38" t="s">
        <v>60</v>
      </c>
      <c r="H24" s="58">
        <v>625</v>
      </c>
      <c r="I24" s="59">
        <v>646.55499999999995</v>
      </c>
      <c r="K24" s="53" t="s">
        <v>87</v>
      </c>
      <c r="L24" s="65">
        <v>3</v>
      </c>
      <c r="M24" s="7">
        <f t="shared" si="0"/>
        <v>8795</v>
      </c>
      <c r="N24" s="8">
        <f t="shared" si="1"/>
        <v>4.9090895812692062E-2</v>
      </c>
      <c r="O24" s="7">
        <f t="shared" si="2"/>
        <v>9930.3944621385945</v>
      </c>
      <c r="P24" s="43">
        <f t="shared" si="3"/>
        <v>9.8236453767506268E-2</v>
      </c>
      <c r="Q24" s="6"/>
      <c r="T24" s="28"/>
    </row>
    <row r="25" spans="2:20">
      <c r="B25" s="60" t="s">
        <v>88</v>
      </c>
      <c r="C25" s="37"/>
      <c r="D25" s="57" t="s">
        <v>89</v>
      </c>
      <c r="E25" s="57"/>
      <c r="F25" s="37"/>
      <c r="G25" s="39" t="s">
        <v>60</v>
      </c>
      <c r="H25" s="58">
        <v>131</v>
      </c>
      <c r="I25" s="59">
        <v>125.86</v>
      </c>
      <c r="K25" s="53" t="s">
        <v>90</v>
      </c>
      <c r="L25" s="65">
        <v>3</v>
      </c>
      <c r="M25" s="7">
        <f t="shared" si="0"/>
        <v>7368</v>
      </c>
      <c r="N25" s="8">
        <f t="shared" si="1"/>
        <v>-0.12112544396271568</v>
      </c>
      <c r="O25" s="7">
        <f t="shared" si="2"/>
        <v>8026.6907463185526</v>
      </c>
      <c r="P25" s="43">
        <f t="shared" si="3"/>
        <v>-0.11230068308616645</v>
      </c>
      <c r="Q25" s="6"/>
      <c r="T25" s="28"/>
    </row>
    <row r="26" spans="2:20">
      <c r="B26" s="60" t="s">
        <v>91</v>
      </c>
      <c r="C26" s="37"/>
      <c r="D26" s="57" t="s">
        <v>92</v>
      </c>
      <c r="E26" s="57"/>
      <c r="F26" s="37"/>
      <c r="G26" s="39" t="s">
        <v>60</v>
      </c>
      <c r="H26" s="58">
        <v>106</v>
      </c>
      <c r="I26" s="59">
        <v>103.53</v>
      </c>
      <c r="K26" s="53" t="s">
        <v>93</v>
      </c>
      <c r="L26" s="65">
        <v>3</v>
      </c>
      <c r="M26" s="7">
        <f t="shared" si="0"/>
        <v>8843</v>
      </c>
      <c r="N26" s="8">
        <f t="shared" si="1"/>
        <v>5.4816462953000106E-2</v>
      </c>
      <c r="O26" s="7">
        <f t="shared" si="2"/>
        <v>9912.5883780677632</v>
      </c>
      <c r="P26" s="43">
        <f t="shared" si="3"/>
        <v>9.6267217731617283E-2</v>
      </c>
      <c r="Q26" s="6"/>
      <c r="T26" s="28"/>
    </row>
    <row r="27" spans="2:20">
      <c r="B27" s="60" t="s">
        <v>94</v>
      </c>
      <c r="C27" s="57"/>
      <c r="D27" s="57" t="s">
        <v>95</v>
      </c>
      <c r="E27" s="57"/>
      <c r="F27" s="37"/>
      <c r="G27" s="57" t="s">
        <v>60</v>
      </c>
      <c r="H27" s="58">
        <v>1570</v>
      </c>
      <c r="I27" s="36">
        <v>2684.3687439143137</v>
      </c>
      <c r="K27" s="53" t="s">
        <v>96</v>
      </c>
      <c r="L27" s="65">
        <v>3</v>
      </c>
      <c r="M27" s="7">
        <f t="shared" si="0"/>
        <v>8563</v>
      </c>
      <c r="N27" s="8">
        <f t="shared" si="1"/>
        <v>2.1417321301203305E-2</v>
      </c>
      <c r="O27" s="7">
        <f t="shared" si="2"/>
        <v>8792.133034814693</v>
      </c>
      <c r="P27" s="43">
        <f t="shared" si="3"/>
        <v>-2.7647789619873353E-2</v>
      </c>
      <c r="Q27" s="6"/>
      <c r="T27" s="28"/>
    </row>
    <row r="28" spans="2:20">
      <c r="B28" s="60" t="s">
        <v>97</v>
      </c>
      <c r="C28" s="57"/>
      <c r="D28" s="57" t="s">
        <v>98</v>
      </c>
      <c r="E28" s="57"/>
      <c r="F28" s="37"/>
      <c r="G28" s="57" t="s">
        <v>60</v>
      </c>
      <c r="H28" s="58">
        <v>3046</v>
      </c>
      <c r="I28" s="36">
        <v>5155.6411435674327</v>
      </c>
      <c r="K28" s="53" t="s">
        <v>99</v>
      </c>
      <c r="L28" s="65">
        <v>3</v>
      </c>
      <c r="M28" s="7">
        <f t="shared" si="0"/>
        <v>8705</v>
      </c>
      <c r="N28" s="8">
        <f t="shared" si="1"/>
        <v>3.8355457424614485E-2</v>
      </c>
      <c r="O28" s="7">
        <f t="shared" si="2"/>
        <v>9473.6847641869517</v>
      </c>
      <c r="P28" s="43">
        <f t="shared" si="3"/>
        <v>4.7727358585840991E-2</v>
      </c>
      <c r="Q28" s="6"/>
      <c r="T28" s="28"/>
    </row>
    <row r="29" spans="2:20">
      <c r="B29" s="60" t="s">
        <v>100</v>
      </c>
      <c r="C29" s="37"/>
      <c r="D29" s="57" t="s">
        <v>101</v>
      </c>
      <c r="E29" s="57" t="s">
        <v>102</v>
      </c>
      <c r="F29" s="37"/>
      <c r="G29" s="39" t="s">
        <v>62</v>
      </c>
      <c r="H29" s="58">
        <v>2544</v>
      </c>
      <c r="I29" s="59">
        <v>2644.0749999999998</v>
      </c>
      <c r="K29" s="53" t="s">
        <v>103</v>
      </c>
      <c r="L29" s="65">
        <v>3</v>
      </c>
      <c r="M29" s="7">
        <f t="shared" si="0"/>
        <v>7640</v>
      </c>
      <c r="N29" s="8">
        <f t="shared" si="1"/>
        <v>-8.8680563500970172E-2</v>
      </c>
      <c r="O29" s="7">
        <f t="shared" si="2"/>
        <v>7869.90538243626</v>
      </c>
      <c r="P29" s="43">
        <f t="shared" si="3"/>
        <v>-0.12964011534026595</v>
      </c>
      <c r="Q29" s="6"/>
      <c r="T29" s="28"/>
    </row>
    <row r="30" spans="2:20">
      <c r="B30" s="60" t="s">
        <v>104</v>
      </c>
      <c r="C30" s="56"/>
      <c r="D30" s="57" t="s">
        <v>101</v>
      </c>
      <c r="E30" s="57" t="s">
        <v>102</v>
      </c>
      <c r="F30" s="37"/>
      <c r="G30" s="37" t="s">
        <v>62</v>
      </c>
      <c r="H30" s="35">
        <v>2356</v>
      </c>
      <c r="I30" s="36">
        <v>2421.79</v>
      </c>
      <c r="K30" s="53" t="s">
        <v>105</v>
      </c>
      <c r="L30" s="65">
        <v>3</v>
      </c>
      <c r="M30" s="7">
        <f t="shared" si="0"/>
        <v>8006</v>
      </c>
      <c r="N30" s="8">
        <f t="shared" si="1"/>
        <v>-4.5023114056121361E-2</v>
      </c>
      <c r="O30" s="7">
        <f t="shared" si="2"/>
        <v>8508.0018245221599</v>
      </c>
      <c r="P30" s="43">
        <f t="shared" si="3"/>
        <v>-5.907083670889493E-2</v>
      </c>
      <c r="Q30" s="6"/>
      <c r="T30" s="28"/>
    </row>
    <row r="31" spans="2:20">
      <c r="B31" s="60" t="s">
        <v>106</v>
      </c>
      <c r="C31" s="57"/>
      <c r="D31" s="57" t="s">
        <v>101</v>
      </c>
      <c r="E31" s="57" t="s">
        <v>107</v>
      </c>
      <c r="F31" s="37"/>
      <c r="G31" s="57" t="s">
        <v>62</v>
      </c>
      <c r="H31" s="58">
        <v>3351</v>
      </c>
      <c r="I31" s="36">
        <v>3421.5650000000001</v>
      </c>
      <c r="K31" s="53" t="s">
        <v>108</v>
      </c>
      <c r="L31" s="65">
        <v>3</v>
      </c>
      <c r="M31" s="7">
        <f t="shared" si="0"/>
        <v>8476</v>
      </c>
      <c r="N31" s="8">
        <f t="shared" si="1"/>
        <v>1.1039730859394982E-2</v>
      </c>
      <c r="O31" s="7">
        <f t="shared" si="2"/>
        <v>8940.4786201636271</v>
      </c>
      <c r="P31" s="43">
        <f t="shared" si="3"/>
        <v>-1.1241741480815505E-2</v>
      </c>
      <c r="Q31" s="6"/>
      <c r="T31" s="28"/>
    </row>
    <row r="32" spans="2:20">
      <c r="B32" s="60" t="s">
        <v>109</v>
      </c>
      <c r="C32" s="37"/>
      <c r="D32" s="57" t="s">
        <v>110</v>
      </c>
      <c r="E32" s="57" t="s">
        <v>111</v>
      </c>
      <c r="F32" s="37"/>
      <c r="G32" s="38" t="s">
        <v>62</v>
      </c>
      <c r="H32" s="58">
        <v>140</v>
      </c>
      <c r="I32" s="59">
        <v>144.13</v>
      </c>
      <c r="K32" s="53" t="s">
        <v>112</v>
      </c>
      <c r="L32" s="65">
        <v>3</v>
      </c>
      <c r="M32" s="7">
        <f t="shared" si="0"/>
        <v>8718</v>
      </c>
      <c r="N32" s="8">
        <f t="shared" si="1"/>
        <v>3.990613185844797E-2</v>
      </c>
      <c r="O32" s="7">
        <f t="shared" si="2"/>
        <v>9191.7165514225944</v>
      </c>
      <c r="P32" s="43">
        <f t="shared" si="3"/>
        <v>1.6543524827559462E-2</v>
      </c>
      <c r="Q32" s="6"/>
      <c r="T32" s="28"/>
    </row>
    <row r="33" spans="2:20">
      <c r="B33" s="60" t="s">
        <v>113</v>
      </c>
      <c r="C33" s="56"/>
      <c r="D33" s="57" t="s">
        <v>101</v>
      </c>
      <c r="E33" s="57" t="s">
        <v>114</v>
      </c>
      <c r="F33" s="37"/>
      <c r="G33" s="37" t="s">
        <v>64</v>
      </c>
      <c r="H33" s="35">
        <v>1983</v>
      </c>
      <c r="I33" s="36">
        <v>1977.6742662116042</v>
      </c>
      <c r="K33" s="53" t="s">
        <v>115</v>
      </c>
      <c r="L33" s="65">
        <v>3</v>
      </c>
      <c r="M33" s="7">
        <f t="shared" si="0"/>
        <v>7818</v>
      </c>
      <c r="N33" s="8">
        <f t="shared" si="1"/>
        <v>-6.7448252022327806E-2</v>
      </c>
      <c r="O33" s="7">
        <f t="shared" si="2"/>
        <v>8129.8752336331836</v>
      </c>
      <c r="P33" s="43">
        <f t="shared" si="3"/>
        <v>-0.10088915599484147</v>
      </c>
      <c r="Q33" s="6"/>
      <c r="T33" s="28"/>
    </row>
    <row r="34" spans="2:20">
      <c r="B34" s="60" t="s">
        <v>116</v>
      </c>
      <c r="C34" s="37"/>
      <c r="D34" s="57" t="s">
        <v>101</v>
      </c>
      <c r="E34" s="57" t="s">
        <v>114</v>
      </c>
      <c r="F34" s="37"/>
      <c r="G34" s="39" t="s">
        <v>64</v>
      </c>
      <c r="H34" s="58">
        <v>1323</v>
      </c>
      <c r="I34" s="59">
        <v>1628.6034934497816</v>
      </c>
      <c r="K34" s="53" t="s">
        <v>117</v>
      </c>
      <c r="L34" s="65">
        <v>3</v>
      </c>
      <c r="M34" s="7">
        <f t="shared" si="0"/>
        <v>7535</v>
      </c>
      <c r="N34" s="8">
        <f t="shared" si="1"/>
        <v>-0.10120524162039402</v>
      </c>
      <c r="O34" s="7">
        <f t="shared" si="2"/>
        <v>8010.0143153524969</v>
      </c>
      <c r="P34" s="43">
        <f t="shared" si="3"/>
        <v>-0.11414498690264493</v>
      </c>
      <c r="Q34" s="6"/>
      <c r="T34" s="28"/>
    </row>
    <row r="35" spans="2:20">
      <c r="B35" s="60" t="s">
        <v>118</v>
      </c>
      <c r="C35" s="37"/>
      <c r="D35" s="57" t="s">
        <v>101</v>
      </c>
      <c r="E35" s="57" t="s">
        <v>119</v>
      </c>
      <c r="F35" s="37"/>
      <c r="G35" s="39" t="s">
        <v>64</v>
      </c>
      <c r="H35" s="58">
        <v>947</v>
      </c>
      <c r="I35" s="59">
        <v>976.43</v>
      </c>
      <c r="K35" s="53" t="s">
        <v>120</v>
      </c>
      <c r="L35" s="65">
        <v>3</v>
      </c>
      <c r="M35" s="7">
        <f t="shared" si="0"/>
        <v>8612</v>
      </c>
      <c r="N35" s="8">
        <f t="shared" si="1"/>
        <v>2.7262171090267656E-2</v>
      </c>
      <c r="O35" s="7">
        <f t="shared" si="2"/>
        <v>8792.3271944739645</v>
      </c>
      <c r="P35" s="43">
        <f t="shared" si="3"/>
        <v>-2.7626316835838792E-2</v>
      </c>
      <c r="Q35" s="6"/>
      <c r="T35" s="28"/>
    </row>
    <row r="36" spans="2:20">
      <c r="B36" s="60" t="s">
        <v>121</v>
      </c>
      <c r="C36" s="57"/>
      <c r="D36" s="57" t="s">
        <v>101</v>
      </c>
      <c r="E36" s="57" t="s">
        <v>122</v>
      </c>
      <c r="F36" s="37"/>
      <c r="G36" s="57" t="s">
        <v>64</v>
      </c>
      <c r="H36" s="58">
        <v>2550</v>
      </c>
      <c r="I36" s="36">
        <v>2682.645</v>
      </c>
      <c r="K36" s="53" t="s">
        <v>123</v>
      </c>
      <c r="L36" s="65">
        <v>3</v>
      </c>
      <c r="M36" s="7">
        <f t="shared" si="0"/>
        <v>7214</v>
      </c>
      <c r="N36" s="8">
        <f t="shared" si="1"/>
        <v>-0.13949497187120405</v>
      </c>
      <c r="O36" s="7">
        <f t="shared" si="2"/>
        <v>7535.2784029549621</v>
      </c>
      <c r="P36" s="43">
        <f t="shared" si="3"/>
        <v>-0.16664766309495282</v>
      </c>
      <c r="Q36" s="6"/>
      <c r="T36" s="28"/>
    </row>
    <row r="37" spans="2:20">
      <c r="B37" s="60" t="s">
        <v>124</v>
      </c>
      <c r="C37" s="37"/>
      <c r="D37" s="57" t="s">
        <v>101</v>
      </c>
      <c r="E37" s="57" t="s">
        <v>122</v>
      </c>
      <c r="F37" s="37"/>
      <c r="G37" s="38" t="s">
        <v>64</v>
      </c>
      <c r="H37" s="58">
        <v>2116</v>
      </c>
      <c r="I37" s="59">
        <v>2202.6370592648163</v>
      </c>
      <c r="K37" s="53" t="s">
        <v>125</v>
      </c>
      <c r="L37" s="65">
        <v>3</v>
      </c>
      <c r="M37" s="7">
        <f t="shared" si="0"/>
        <v>8327</v>
      </c>
      <c r="N37" s="8">
        <f t="shared" si="1"/>
        <v>-6.7333838053113384E-3</v>
      </c>
      <c r="O37" s="7">
        <f t="shared" si="2"/>
        <v>8631.9638484970201</v>
      </c>
      <c r="P37" s="43">
        <f t="shared" si="3"/>
        <v>-4.5361450427106362E-2</v>
      </c>
      <c r="Q37" s="6"/>
      <c r="T37" s="28"/>
    </row>
    <row r="38" spans="2:20">
      <c r="B38" s="60" t="s">
        <v>126</v>
      </c>
      <c r="C38" s="37"/>
      <c r="D38" s="57" t="s">
        <v>79</v>
      </c>
      <c r="E38" s="57" t="s">
        <v>127</v>
      </c>
      <c r="F38" s="37"/>
      <c r="G38" s="38" t="s">
        <v>64</v>
      </c>
      <c r="H38" s="58">
        <v>351</v>
      </c>
      <c r="I38" s="59">
        <v>353.22</v>
      </c>
      <c r="K38" s="53" t="s">
        <v>128</v>
      </c>
      <c r="L38" s="65">
        <v>3</v>
      </c>
      <c r="M38" s="7">
        <f t="shared" si="0"/>
        <v>6955</v>
      </c>
      <c r="N38" s="8">
        <f t="shared" si="1"/>
        <v>-0.17038917789911606</v>
      </c>
      <c r="O38" s="7">
        <f t="shared" si="2"/>
        <v>7199.6851449275364</v>
      </c>
      <c r="P38" s="43">
        <f t="shared" si="3"/>
        <v>-0.20376207491510032</v>
      </c>
      <c r="Q38" s="6"/>
      <c r="T38" s="28"/>
    </row>
    <row r="39" spans="2:20">
      <c r="B39" s="60" t="s">
        <v>129</v>
      </c>
      <c r="C39" s="56"/>
      <c r="D39" s="57" t="s">
        <v>101</v>
      </c>
      <c r="E39" s="57" t="s">
        <v>130</v>
      </c>
      <c r="F39" s="37"/>
      <c r="G39" s="37" t="s">
        <v>68</v>
      </c>
      <c r="H39" s="35">
        <v>5940</v>
      </c>
      <c r="I39" s="36">
        <v>6390.8615139442227</v>
      </c>
      <c r="K39" s="53" t="s">
        <v>131</v>
      </c>
      <c r="L39" s="65">
        <v>3</v>
      </c>
      <c r="M39" s="7">
        <f t="shared" si="0"/>
        <v>9391</v>
      </c>
      <c r="N39" s="8">
        <f t="shared" si="1"/>
        <v>0.12018335447151701</v>
      </c>
      <c r="O39" s="7">
        <f t="shared" si="2"/>
        <v>11449.412329123212</v>
      </c>
      <c r="P39" s="43">
        <f t="shared" si="3"/>
        <v>0.26622986045513941</v>
      </c>
      <c r="Q39" s="6"/>
      <c r="T39" s="28"/>
    </row>
    <row r="40" spans="2:20">
      <c r="B40" s="60" t="s">
        <v>132</v>
      </c>
      <c r="C40" s="57"/>
      <c r="D40" s="57" t="s">
        <v>101</v>
      </c>
      <c r="E40" s="57" t="s">
        <v>133</v>
      </c>
      <c r="F40" s="37"/>
      <c r="G40" s="57" t="s">
        <v>68</v>
      </c>
      <c r="H40" s="58">
        <v>1915</v>
      </c>
      <c r="I40" s="36">
        <v>1967.07</v>
      </c>
      <c r="K40" s="53" t="s">
        <v>134</v>
      </c>
      <c r="L40" s="65">
        <v>3</v>
      </c>
      <c r="M40" s="7">
        <f t="shared" si="0"/>
        <v>7875</v>
      </c>
      <c r="N40" s="8">
        <f t="shared" si="1"/>
        <v>-6.0649141043212007E-2</v>
      </c>
      <c r="O40" s="7">
        <f t="shared" si="2"/>
        <v>8239.6821330724069</v>
      </c>
      <c r="P40" s="43">
        <f t="shared" si="3"/>
        <v>-8.8745233585804759E-2</v>
      </c>
      <c r="Q40" s="6"/>
      <c r="T40" s="28"/>
    </row>
    <row r="41" spans="2:20">
      <c r="B41" s="60" t="s">
        <v>135</v>
      </c>
      <c r="C41" s="37"/>
      <c r="D41" s="57" t="s">
        <v>101</v>
      </c>
      <c r="E41" s="57" t="s">
        <v>133</v>
      </c>
      <c r="F41" s="37"/>
      <c r="G41" s="38" t="s">
        <v>68</v>
      </c>
      <c r="H41" s="58">
        <v>1377</v>
      </c>
      <c r="I41" s="59">
        <v>1675.4320546163849</v>
      </c>
      <c r="K41" s="53" t="s">
        <v>136</v>
      </c>
      <c r="L41" s="65">
        <v>3</v>
      </c>
      <c r="M41" s="7">
        <f t="shared" si="0"/>
        <v>8644</v>
      </c>
      <c r="N41" s="8">
        <f t="shared" si="1"/>
        <v>3.1079215850473126E-2</v>
      </c>
      <c r="O41" s="7">
        <f t="shared" si="2"/>
        <v>9186.6590275018862</v>
      </c>
      <c r="P41" s="43">
        <f t="shared" si="3"/>
        <v>1.5984195874746868E-2</v>
      </c>
      <c r="Q41" s="6"/>
      <c r="T41" s="28"/>
    </row>
    <row r="42" spans="2:20">
      <c r="B42" s="60" t="s">
        <v>137</v>
      </c>
      <c r="C42" s="57"/>
      <c r="D42" s="57" t="s">
        <v>138</v>
      </c>
      <c r="E42" s="57" t="s">
        <v>139</v>
      </c>
      <c r="F42" s="37"/>
      <c r="G42" s="57" t="s">
        <v>68</v>
      </c>
      <c r="H42" s="58">
        <v>6</v>
      </c>
      <c r="I42" s="36">
        <v>5.0750000000000002</v>
      </c>
      <c r="K42" s="53" t="s">
        <v>140</v>
      </c>
      <c r="L42" s="65">
        <v>3</v>
      </c>
      <c r="M42" s="7">
        <f t="shared" si="0"/>
        <v>7409</v>
      </c>
      <c r="N42" s="8">
        <f t="shared" si="1"/>
        <v>-0.11623485536370262</v>
      </c>
      <c r="O42" s="7">
        <f t="shared" si="2"/>
        <v>7916.2608850226934</v>
      </c>
      <c r="P42" s="43">
        <f t="shared" si="3"/>
        <v>-0.12451350098801284</v>
      </c>
      <c r="Q42" s="6"/>
      <c r="T42" s="28"/>
    </row>
    <row r="43" spans="2:20">
      <c r="B43" s="60" t="s">
        <v>141</v>
      </c>
      <c r="C43" s="57"/>
      <c r="D43" s="57" t="s">
        <v>101</v>
      </c>
      <c r="E43" s="57" t="s">
        <v>142</v>
      </c>
      <c r="F43" s="37"/>
      <c r="G43" s="57" t="s">
        <v>71</v>
      </c>
      <c r="H43" s="58">
        <v>2264</v>
      </c>
      <c r="I43" s="36">
        <v>2351.7550000000001</v>
      </c>
      <c r="K43" s="53" t="s">
        <v>143</v>
      </c>
      <c r="L43" s="65">
        <v>3</v>
      </c>
      <c r="M43" s="7">
        <f t="shared" si="0"/>
        <v>8272</v>
      </c>
      <c r="N43" s="8">
        <f t="shared" si="1"/>
        <v>-1.3293929486914194E-2</v>
      </c>
      <c r="O43" s="7">
        <f t="shared" si="2"/>
        <v>8522.2309917096463</v>
      </c>
      <c r="P43" s="43">
        <f t="shared" si="3"/>
        <v>-5.7497184204794542E-2</v>
      </c>
      <c r="Q43" s="6"/>
      <c r="T43" s="28"/>
    </row>
    <row r="44" spans="2:20">
      <c r="B44" s="60" t="s">
        <v>144</v>
      </c>
      <c r="C44" s="57"/>
      <c r="D44" s="57" t="s">
        <v>101</v>
      </c>
      <c r="E44" s="57" t="s">
        <v>142</v>
      </c>
      <c r="F44" s="37"/>
      <c r="G44" s="57" t="s">
        <v>71</v>
      </c>
      <c r="H44" s="58">
        <v>2911</v>
      </c>
      <c r="I44" s="36">
        <v>2990.19</v>
      </c>
      <c r="K44" s="53" t="s">
        <v>145</v>
      </c>
      <c r="L44" s="65">
        <v>3</v>
      </c>
      <c r="M44" s="7">
        <f t="shared" si="0"/>
        <v>8663</v>
      </c>
      <c r="N44" s="8">
        <f t="shared" si="1"/>
        <v>3.3345586176844952E-2</v>
      </c>
      <c r="O44" s="7">
        <f t="shared" si="2"/>
        <v>8946.5248442246066</v>
      </c>
      <c r="P44" s="43">
        <f t="shared" si="3"/>
        <v>-1.05730687813844E-2</v>
      </c>
      <c r="Q44" s="6"/>
      <c r="T44" s="28"/>
    </row>
    <row r="45" spans="2:20">
      <c r="B45" s="60" t="s">
        <v>146</v>
      </c>
      <c r="C45" s="37"/>
      <c r="D45" s="57" t="s">
        <v>101</v>
      </c>
      <c r="E45" s="57" t="s">
        <v>147</v>
      </c>
      <c r="F45" s="37"/>
      <c r="G45" s="39" t="s">
        <v>71</v>
      </c>
      <c r="H45" s="58">
        <v>1883</v>
      </c>
      <c r="I45" s="59">
        <v>1886.885</v>
      </c>
      <c r="K45" s="53" t="s">
        <v>148</v>
      </c>
      <c r="L45" s="65">
        <v>3</v>
      </c>
      <c r="M45" s="7">
        <f t="shared" ref="M45:M76" si="4">IF(K45="",0,(SUMIF($G$13:$G$593,K45,$H$13:$H$593)))</f>
        <v>7972</v>
      </c>
      <c r="N45" s="8">
        <f t="shared" ref="N45:N76" si="5">IF(K45="",-1,(-($L$6-(M45/L45))/$L$6))</f>
        <v>-4.9078724113839449E-2</v>
      </c>
      <c r="O45" s="7">
        <f t="shared" ref="O45:O63" si="6">IF(K45="",0,(SUMIF($G$13:$G$593,K45,$I$13:$I$593)))</f>
        <v>8332.9387247351733</v>
      </c>
      <c r="P45" s="43">
        <f t="shared" ref="P45:P76" si="7">IF(K45="",-1,(-($M$6-(O45/L45))/$M$6))</f>
        <v>-7.843166659623077E-2</v>
      </c>
      <c r="Q45" s="6"/>
      <c r="T45" s="28"/>
    </row>
    <row r="46" spans="2:20">
      <c r="B46" s="60" t="s">
        <v>149</v>
      </c>
      <c r="C46" s="56"/>
      <c r="D46" s="57" t="s">
        <v>150</v>
      </c>
      <c r="E46" s="57" t="s">
        <v>151</v>
      </c>
      <c r="F46" s="37"/>
      <c r="G46" s="37" t="s">
        <v>71</v>
      </c>
      <c r="H46" s="35">
        <v>1020</v>
      </c>
      <c r="I46" s="36">
        <v>1034.2850000000001</v>
      </c>
      <c r="K46" s="53" t="s">
        <v>152</v>
      </c>
      <c r="L46" s="65">
        <v>3</v>
      </c>
      <c r="M46" s="7">
        <f t="shared" si="4"/>
        <v>8492</v>
      </c>
      <c r="N46" s="8">
        <f t="shared" si="5"/>
        <v>1.2948253239497554E-2</v>
      </c>
      <c r="O46" s="7">
        <f t="shared" si="6"/>
        <v>8819.0288372093019</v>
      </c>
      <c r="P46" s="43">
        <f t="shared" si="7"/>
        <v>-2.4673290393714159E-2</v>
      </c>
      <c r="Q46" s="6"/>
      <c r="T46" s="28"/>
    </row>
    <row r="47" spans="2:20">
      <c r="B47" s="60" t="s">
        <v>153</v>
      </c>
      <c r="C47" s="57"/>
      <c r="D47" s="57" t="s">
        <v>150</v>
      </c>
      <c r="E47" s="57" t="s">
        <v>154</v>
      </c>
      <c r="F47" s="37"/>
      <c r="G47" s="57" t="s">
        <v>71</v>
      </c>
      <c r="H47" s="58">
        <v>479</v>
      </c>
      <c r="I47" s="36">
        <v>502.42500000000001</v>
      </c>
      <c r="K47" s="53" t="s">
        <v>155</v>
      </c>
      <c r="L47" s="65">
        <v>3</v>
      </c>
      <c r="M47" s="7">
        <f t="shared" si="4"/>
        <v>8539</v>
      </c>
      <c r="N47" s="8">
        <f t="shared" si="5"/>
        <v>1.8554537731049286E-2</v>
      </c>
      <c r="O47" s="7">
        <f t="shared" si="6"/>
        <v>8803.043706368464</v>
      </c>
      <c r="P47" s="43">
        <f t="shared" si="7"/>
        <v>-2.6441140953385699E-2</v>
      </c>
      <c r="Q47" s="6"/>
      <c r="T47" s="28"/>
    </row>
    <row r="48" spans="2:20">
      <c r="B48" s="60" t="s">
        <v>156</v>
      </c>
      <c r="C48" s="57"/>
      <c r="D48" s="57" t="s">
        <v>101</v>
      </c>
      <c r="E48" s="57" t="s">
        <v>157</v>
      </c>
      <c r="F48" s="37"/>
      <c r="G48" s="57" t="s">
        <v>74</v>
      </c>
      <c r="H48" s="58">
        <v>1867</v>
      </c>
      <c r="I48" s="36">
        <v>2303.7918707149852</v>
      </c>
      <c r="K48" s="53" t="s">
        <v>158</v>
      </c>
      <c r="L48" s="65">
        <v>3</v>
      </c>
      <c r="M48" s="7">
        <f t="shared" si="4"/>
        <v>8421</v>
      </c>
      <c r="N48" s="8">
        <f t="shared" si="5"/>
        <v>4.4791851777919627E-3</v>
      </c>
      <c r="O48" s="7">
        <f t="shared" si="6"/>
        <v>8909.8504641984327</v>
      </c>
      <c r="P48" s="43">
        <f t="shared" si="7"/>
        <v>-1.4629014516232226E-2</v>
      </c>
      <c r="Q48" s="6"/>
      <c r="T48" s="28"/>
    </row>
    <row r="49" spans="2:20">
      <c r="B49" s="60" t="s">
        <v>159</v>
      </c>
      <c r="C49" s="57"/>
      <c r="D49" s="57" t="s">
        <v>101</v>
      </c>
      <c r="E49" s="57" t="s">
        <v>160</v>
      </c>
      <c r="F49" s="37"/>
      <c r="G49" s="57" t="s">
        <v>74</v>
      </c>
      <c r="H49" s="58">
        <v>2236</v>
      </c>
      <c r="I49" s="36">
        <v>2298.7304868316041</v>
      </c>
      <c r="K49" s="53" t="s">
        <v>161</v>
      </c>
      <c r="L49" s="65">
        <v>3</v>
      </c>
      <c r="M49" s="7">
        <f t="shared" si="4"/>
        <v>8071</v>
      </c>
      <c r="N49" s="8">
        <f t="shared" si="5"/>
        <v>-3.7269741886954116E-2</v>
      </c>
      <c r="O49" s="7">
        <f t="shared" si="6"/>
        <v>8571.780671852046</v>
      </c>
      <c r="P49" s="43">
        <f t="shared" si="7"/>
        <v>-5.201731477842092E-2</v>
      </c>
      <c r="Q49" s="6"/>
      <c r="T49" s="28"/>
    </row>
    <row r="50" spans="2:20">
      <c r="B50" s="60" t="s">
        <v>162</v>
      </c>
      <c r="C50" s="37"/>
      <c r="D50" s="57" t="s">
        <v>101</v>
      </c>
      <c r="E50" s="57" t="s">
        <v>160</v>
      </c>
      <c r="F50" s="37"/>
      <c r="G50" s="39" t="s">
        <v>74</v>
      </c>
      <c r="H50" s="58">
        <v>2570</v>
      </c>
      <c r="I50" s="59">
        <v>2639</v>
      </c>
      <c r="K50" s="53" t="s">
        <v>163</v>
      </c>
      <c r="L50" s="65">
        <v>3</v>
      </c>
      <c r="M50" s="7">
        <f t="shared" si="4"/>
        <v>8074</v>
      </c>
      <c r="N50" s="8">
        <f t="shared" si="5"/>
        <v>-3.6911893940684865E-2</v>
      </c>
      <c r="O50" s="7">
        <f t="shared" si="6"/>
        <v>9566.9345903638641</v>
      </c>
      <c r="P50" s="43">
        <f t="shared" si="7"/>
        <v>5.80401773570818E-2</v>
      </c>
      <c r="Q50" s="6"/>
      <c r="T50" s="28"/>
    </row>
    <row r="51" spans="2:20">
      <c r="B51" s="60" t="s">
        <v>164</v>
      </c>
      <c r="C51" s="56"/>
      <c r="D51" s="57" t="s">
        <v>150</v>
      </c>
      <c r="E51" s="57" t="s">
        <v>157</v>
      </c>
      <c r="F51" s="37"/>
      <c r="G51" s="37" t="s">
        <v>74</v>
      </c>
      <c r="H51" s="35">
        <v>1491</v>
      </c>
      <c r="I51" s="36">
        <v>1535.6949999999999</v>
      </c>
      <c r="K51" s="53" t="s">
        <v>165</v>
      </c>
      <c r="L51" s="65">
        <v>3</v>
      </c>
      <c r="M51" s="7">
        <f t="shared" si="4"/>
        <v>7880</v>
      </c>
      <c r="N51" s="8">
        <f t="shared" si="5"/>
        <v>-6.0052727799429974E-2</v>
      </c>
      <c r="O51" s="7">
        <f t="shared" si="6"/>
        <v>8186.0775914249689</v>
      </c>
      <c r="P51" s="43">
        <f t="shared" si="7"/>
        <v>-9.467354408234839E-2</v>
      </c>
      <c r="Q51" s="6"/>
      <c r="T51" s="28"/>
    </row>
    <row r="52" spans="2:20">
      <c r="B52" s="60" t="s">
        <v>166</v>
      </c>
      <c r="C52" s="56"/>
      <c r="D52" s="57" t="s">
        <v>101</v>
      </c>
      <c r="E52" s="57" t="s">
        <v>167</v>
      </c>
      <c r="F52" s="37"/>
      <c r="G52" s="37" t="s">
        <v>77</v>
      </c>
      <c r="H52" s="35">
        <v>3328</v>
      </c>
      <c r="I52" s="36">
        <v>3539.0904255319147</v>
      </c>
      <c r="K52" s="53" t="s">
        <v>168</v>
      </c>
      <c r="L52" s="65">
        <v>3</v>
      </c>
      <c r="M52" s="7">
        <f t="shared" si="4"/>
        <v>10903</v>
      </c>
      <c r="N52" s="8">
        <f t="shared" si="5"/>
        <v>0.30053871939122029</v>
      </c>
      <c r="O52" s="7">
        <f t="shared" si="6"/>
        <v>11555.768679504083</v>
      </c>
      <c r="P52" s="43">
        <f t="shared" si="7"/>
        <v>0.27799217478447241</v>
      </c>
      <c r="Q52" s="6"/>
      <c r="T52" s="28"/>
    </row>
    <row r="53" spans="2:20">
      <c r="B53" s="60" t="s">
        <v>169</v>
      </c>
      <c r="C53" s="57"/>
      <c r="D53" s="57" t="s">
        <v>101</v>
      </c>
      <c r="E53" s="57" t="s">
        <v>170</v>
      </c>
      <c r="F53" s="37"/>
      <c r="G53" s="57" t="s">
        <v>77</v>
      </c>
      <c r="H53" s="58">
        <v>1322</v>
      </c>
      <c r="I53" s="36">
        <v>1334.7249999999999</v>
      </c>
      <c r="K53" s="53" t="s">
        <v>171</v>
      </c>
      <c r="L53" s="65">
        <v>3</v>
      </c>
      <c r="M53" s="7">
        <f t="shared" si="4"/>
        <v>8032</v>
      </c>
      <c r="N53" s="8">
        <f t="shared" si="5"/>
        <v>-4.1921765188454398E-2</v>
      </c>
      <c r="O53" s="7">
        <f t="shared" si="6"/>
        <v>9308.3391685149836</v>
      </c>
      <c r="P53" s="43">
        <f t="shared" si="7"/>
        <v>2.9441220877092607E-2</v>
      </c>
      <c r="Q53" s="6"/>
      <c r="T53" s="28"/>
    </row>
    <row r="54" spans="2:20">
      <c r="B54" s="60" t="s">
        <v>172</v>
      </c>
      <c r="C54" s="57"/>
      <c r="D54" s="57" t="s">
        <v>173</v>
      </c>
      <c r="E54" s="57"/>
      <c r="F54" s="37"/>
      <c r="G54" s="57" t="s">
        <v>77</v>
      </c>
      <c r="H54" s="58">
        <v>3493</v>
      </c>
      <c r="I54" s="36">
        <v>3593.1</v>
      </c>
      <c r="K54" s="53" t="s">
        <v>174</v>
      </c>
      <c r="L54" s="65">
        <v>3</v>
      </c>
      <c r="M54" s="7">
        <f t="shared" si="4"/>
        <v>8118</v>
      </c>
      <c r="N54" s="8">
        <f t="shared" si="5"/>
        <v>-3.166345739540255E-2</v>
      </c>
      <c r="O54" s="7">
        <f t="shared" si="6"/>
        <v>9292.8041706539079</v>
      </c>
      <c r="P54" s="43">
        <f t="shared" si="7"/>
        <v>2.7723152070734305E-2</v>
      </c>
      <c r="Q54" s="6"/>
      <c r="T54" s="28"/>
    </row>
    <row r="55" spans="2:20">
      <c r="B55" s="62" t="s">
        <v>175</v>
      </c>
      <c r="C55" s="57"/>
      <c r="D55" s="63" t="s">
        <v>81</v>
      </c>
      <c r="E55" s="63" t="s">
        <v>176</v>
      </c>
      <c r="F55" s="37"/>
      <c r="G55" s="57" t="s">
        <v>81</v>
      </c>
      <c r="H55" s="58">
        <v>2007</v>
      </c>
      <c r="I55" s="36">
        <v>2083.0192813321646</v>
      </c>
      <c r="K55" s="53" t="s">
        <v>177</v>
      </c>
      <c r="L55" s="65">
        <v>3</v>
      </c>
      <c r="M55" s="7">
        <f t="shared" si="4"/>
        <v>8505</v>
      </c>
      <c r="N55" s="8">
        <f t="shared" si="5"/>
        <v>1.4498927673331035E-2</v>
      </c>
      <c r="O55" s="7">
        <f t="shared" si="6"/>
        <v>9353.8019164331799</v>
      </c>
      <c r="P55" s="43">
        <f t="shared" si="7"/>
        <v>3.4469102422238593E-2</v>
      </c>
      <c r="Q55" s="6"/>
      <c r="T55" s="28"/>
    </row>
    <row r="56" spans="2:20">
      <c r="B56" s="62" t="s">
        <v>178</v>
      </c>
      <c r="C56" s="57"/>
      <c r="D56" s="63" t="s">
        <v>81</v>
      </c>
      <c r="E56" s="63" t="s">
        <v>114</v>
      </c>
      <c r="F56" s="37"/>
      <c r="G56" s="57" t="s">
        <v>81</v>
      </c>
      <c r="H56" s="58">
        <v>2335</v>
      </c>
      <c r="I56" s="36">
        <v>2380.2812171052633</v>
      </c>
      <c r="K56" s="53" t="s">
        <v>179</v>
      </c>
      <c r="L56" s="65">
        <v>3</v>
      </c>
      <c r="M56" s="7">
        <f t="shared" si="4"/>
        <v>8172</v>
      </c>
      <c r="N56" s="8">
        <f t="shared" si="5"/>
        <v>-2.5222194362555999E-2</v>
      </c>
      <c r="O56" s="7">
        <f t="shared" si="6"/>
        <v>8410.7326621379143</v>
      </c>
      <c r="P56" s="43">
        <f t="shared" si="7"/>
        <v>-6.9828167685534209E-2</v>
      </c>
      <c r="Q56" s="6"/>
      <c r="T56" s="28"/>
    </row>
    <row r="57" spans="2:20">
      <c r="B57" s="62" t="s">
        <v>180</v>
      </c>
      <c r="C57" s="56"/>
      <c r="D57" s="63" t="s">
        <v>81</v>
      </c>
      <c r="E57" s="63" t="s">
        <v>181</v>
      </c>
      <c r="F57" s="37"/>
      <c r="G57" s="37" t="s">
        <v>81</v>
      </c>
      <c r="H57" s="35">
        <v>3902</v>
      </c>
      <c r="I57" s="36">
        <v>3968.5605839416057</v>
      </c>
      <c r="K57" s="53" t="s">
        <v>182</v>
      </c>
      <c r="L57" s="65">
        <v>3</v>
      </c>
      <c r="M57" s="7">
        <f t="shared" si="4"/>
        <v>8367</v>
      </c>
      <c r="N57" s="8">
        <f t="shared" si="5"/>
        <v>-1.9620778550545836E-3</v>
      </c>
      <c r="O57" s="7">
        <f t="shared" si="6"/>
        <v>8791.6412491570809</v>
      </c>
      <c r="P57" s="43">
        <f t="shared" si="7"/>
        <v>-2.7702177885987847E-2</v>
      </c>
      <c r="Q57" s="6"/>
      <c r="T57" s="28"/>
    </row>
    <row r="58" spans="2:20">
      <c r="B58" s="60" t="s">
        <v>183</v>
      </c>
      <c r="C58" s="57"/>
      <c r="D58" s="57" t="s">
        <v>184</v>
      </c>
      <c r="E58" s="57"/>
      <c r="F58" s="37"/>
      <c r="G58" s="57" t="s">
        <v>84</v>
      </c>
      <c r="H58" s="58">
        <v>41</v>
      </c>
      <c r="I58" s="36">
        <v>42.63</v>
      </c>
      <c r="K58" s="53" t="s">
        <v>185</v>
      </c>
      <c r="L58" s="65">
        <v>3</v>
      </c>
      <c r="M58" s="7">
        <f t="shared" si="4"/>
        <v>8629</v>
      </c>
      <c r="N58" s="8">
        <f t="shared" si="5"/>
        <v>2.9289976119126863E-2</v>
      </c>
      <c r="O58" s="7">
        <f t="shared" si="6"/>
        <v>10116.193924595424</v>
      </c>
      <c r="P58" s="43">
        <f t="shared" si="7"/>
        <v>0.11878465490276643</v>
      </c>
      <c r="Q58" s="6"/>
      <c r="T58" s="28"/>
    </row>
    <row r="59" spans="2:20">
      <c r="B59" s="60" t="s">
        <v>186</v>
      </c>
      <c r="C59" s="57"/>
      <c r="D59" s="57" t="s">
        <v>187</v>
      </c>
      <c r="E59" s="57"/>
      <c r="F59" s="37"/>
      <c r="G59" s="57" t="s">
        <v>84</v>
      </c>
      <c r="H59" s="58">
        <v>452</v>
      </c>
      <c r="I59" s="36">
        <v>456.75</v>
      </c>
      <c r="K59" s="53" t="s">
        <v>188</v>
      </c>
      <c r="L59" s="65">
        <v>3</v>
      </c>
      <c r="M59" s="7">
        <f t="shared" si="4"/>
        <v>7578</v>
      </c>
      <c r="N59" s="8">
        <f t="shared" si="5"/>
        <v>-9.6076087723868012E-2</v>
      </c>
      <c r="O59" s="7">
        <f t="shared" si="6"/>
        <v>7864.5204443123739</v>
      </c>
      <c r="P59" s="43">
        <f t="shared" si="7"/>
        <v>-0.13023565415511187</v>
      </c>
      <c r="Q59" s="6"/>
      <c r="T59" s="28"/>
    </row>
    <row r="60" spans="2:20">
      <c r="B60" s="60" t="s">
        <v>189</v>
      </c>
      <c r="C60" s="57"/>
      <c r="D60" s="57" t="s">
        <v>190</v>
      </c>
      <c r="E60" s="57"/>
      <c r="F60" s="37"/>
      <c r="G60" s="57" t="s">
        <v>84</v>
      </c>
      <c r="H60" s="58">
        <v>4531</v>
      </c>
      <c r="I60" s="36">
        <v>5347.6333839726549</v>
      </c>
      <c r="K60" s="53" t="s">
        <v>191</v>
      </c>
      <c r="L60" s="65">
        <v>3</v>
      </c>
      <c r="M60" s="7">
        <f t="shared" si="4"/>
        <v>9113</v>
      </c>
      <c r="N60" s="8">
        <f t="shared" si="5"/>
        <v>8.702277811723283E-2</v>
      </c>
      <c r="O60" s="7">
        <f t="shared" si="6"/>
        <v>9522.6166218010858</v>
      </c>
      <c r="P60" s="43">
        <f t="shared" si="7"/>
        <v>5.3138900895392867E-2</v>
      </c>
      <c r="Q60" s="6"/>
      <c r="T60" s="28"/>
    </row>
    <row r="61" spans="2:20">
      <c r="B61" s="60" t="s">
        <v>192</v>
      </c>
      <c r="C61" s="37"/>
      <c r="D61" s="57" t="s">
        <v>193</v>
      </c>
      <c r="E61" s="57"/>
      <c r="F61" s="37"/>
      <c r="G61" s="39" t="s">
        <v>84</v>
      </c>
      <c r="H61" s="58">
        <v>548</v>
      </c>
      <c r="I61" s="59">
        <v>717.32258064516122</v>
      </c>
      <c r="K61" s="54" t="s">
        <v>194</v>
      </c>
      <c r="L61" s="65">
        <v>3</v>
      </c>
      <c r="M61" s="44">
        <f t="shared" si="4"/>
        <v>7979</v>
      </c>
      <c r="N61" s="45">
        <f t="shared" si="5"/>
        <v>-4.8243745572544634E-2</v>
      </c>
      <c r="O61" s="44">
        <f t="shared" si="6"/>
        <v>9192.6382023550614</v>
      </c>
      <c r="P61" s="46">
        <f t="shared" si="7"/>
        <v>1.6645453371842589E-2</v>
      </c>
      <c r="Q61" s="6"/>
      <c r="T61" s="28"/>
    </row>
    <row r="62" spans="2:20">
      <c r="B62" s="60" t="s">
        <v>195</v>
      </c>
      <c r="C62" s="57"/>
      <c r="D62" s="57" t="s">
        <v>196</v>
      </c>
      <c r="E62" s="57"/>
      <c r="F62" s="37"/>
      <c r="G62" s="57" t="s">
        <v>84</v>
      </c>
      <c r="H62" s="58">
        <v>120</v>
      </c>
      <c r="I62" s="36">
        <v>126.875</v>
      </c>
      <c r="K62" s="47"/>
      <c r="L62" s="48"/>
      <c r="M62" s="49">
        <f t="shared" si="4"/>
        <v>0</v>
      </c>
      <c r="N62" s="50">
        <f t="shared" si="5"/>
        <v>-1</v>
      </c>
      <c r="O62" s="49">
        <f t="shared" si="6"/>
        <v>0</v>
      </c>
      <c r="P62" s="50">
        <f t="shared" si="7"/>
        <v>-1</v>
      </c>
      <c r="T62" s="28"/>
    </row>
    <row r="63" spans="2:20">
      <c r="B63" s="60" t="s">
        <v>197</v>
      </c>
      <c r="C63" s="37"/>
      <c r="D63" s="57" t="s">
        <v>198</v>
      </c>
      <c r="E63" s="57"/>
      <c r="F63" s="37"/>
      <c r="G63" s="39" t="s">
        <v>84</v>
      </c>
      <c r="H63" s="58">
        <v>2038</v>
      </c>
      <c r="I63" s="59">
        <v>2053.7156166814552</v>
      </c>
      <c r="K63" s="47"/>
      <c r="L63" s="48"/>
      <c r="M63" s="49">
        <f t="shared" si="4"/>
        <v>0</v>
      </c>
      <c r="N63" s="50">
        <f t="shared" si="5"/>
        <v>-1</v>
      </c>
      <c r="O63" s="49">
        <f t="shared" si="6"/>
        <v>0</v>
      </c>
      <c r="P63" s="50">
        <f t="shared" si="7"/>
        <v>-1</v>
      </c>
      <c r="T63" s="28"/>
    </row>
    <row r="64" spans="2:20">
      <c r="B64" s="60" t="s">
        <v>199</v>
      </c>
      <c r="C64" s="57"/>
      <c r="D64" s="57" t="s">
        <v>200</v>
      </c>
      <c r="E64" s="57"/>
      <c r="F64" s="37"/>
      <c r="G64" s="57" t="s">
        <v>84</v>
      </c>
      <c r="H64" s="58">
        <v>430</v>
      </c>
      <c r="I64" s="36">
        <v>452.75668202764979</v>
      </c>
      <c r="K64" s="47"/>
      <c r="L64" s="48"/>
      <c r="M64" s="49">
        <f t="shared" si="4"/>
        <v>0</v>
      </c>
      <c r="N64" s="50">
        <f t="shared" si="5"/>
        <v>-1</v>
      </c>
      <c r="O64" s="49"/>
      <c r="P64" s="50">
        <f t="shared" si="7"/>
        <v>-1</v>
      </c>
      <c r="T64" s="28"/>
    </row>
    <row r="65" spans="2:20">
      <c r="B65" s="60" t="s">
        <v>201</v>
      </c>
      <c r="C65" s="57"/>
      <c r="D65" s="57" t="s">
        <v>202</v>
      </c>
      <c r="E65" s="57"/>
      <c r="F65" s="37"/>
      <c r="G65" s="57" t="s">
        <v>84</v>
      </c>
      <c r="H65" s="58">
        <v>453</v>
      </c>
      <c r="I65" s="36">
        <v>477.76209677419354</v>
      </c>
      <c r="K65" s="47"/>
      <c r="L65" s="48"/>
      <c r="M65" s="49">
        <f t="shared" si="4"/>
        <v>0</v>
      </c>
      <c r="N65" s="50">
        <f t="shared" si="5"/>
        <v>-1</v>
      </c>
      <c r="O65" s="49">
        <f t="shared" ref="O65:O96" si="8">IF(K65="",0,(SUMIF($G$13:$G$593,K65,$I$13:$I$593)))</f>
        <v>0</v>
      </c>
      <c r="P65" s="50">
        <f t="shared" si="7"/>
        <v>-1</v>
      </c>
      <c r="T65" s="28"/>
    </row>
    <row r="66" spans="2:20">
      <c r="B66" s="62" t="s">
        <v>203</v>
      </c>
      <c r="C66" s="56"/>
      <c r="D66" s="37"/>
      <c r="E66" s="63"/>
      <c r="F66" s="37"/>
      <c r="G66" s="57" t="s">
        <v>87</v>
      </c>
      <c r="H66" s="35">
        <v>23</v>
      </c>
      <c r="I66" s="36">
        <v>28.42</v>
      </c>
      <c r="K66" s="47"/>
      <c r="L66" s="48"/>
      <c r="M66" s="49">
        <f t="shared" si="4"/>
        <v>0</v>
      </c>
      <c r="N66" s="50">
        <f t="shared" si="5"/>
        <v>-1</v>
      </c>
      <c r="O66" s="49">
        <f t="shared" si="8"/>
        <v>0</v>
      </c>
      <c r="P66" s="50">
        <f t="shared" si="7"/>
        <v>-1</v>
      </c>
      <c r="T66" s="28"/>
    </row>
    <row r="67" spans="2:20">
      <c r="B67" s="62" t="s">
        <v>204</v>
      </c>
      <c r="C67" s="57"/>
      <c r="D67" s="57"/>
      <c r="E67" s="63"/>
      <c r="F67" s="37"/>
      <c r="G67" s="64" t="s">
        <v>87</v>
      </c>
      <c r="H67" s="58">
        <v>1271</v>
      </c>
      <c r="I67" s="36">
        <v>1388.0988372093022</v>
      </c>
      <c r="K67" s="47"/>
      <c r="L67" s="48"/>
      <c r="M67" s="49">
        <f t="shared" si="4"/>
        <v>0</v>
      </c>
      <c r="N67" s="50">
        <f t="shared" si="5"/>
        <v>-1</v>
      </c>
      <c r="O67" s="49">
        <f t="shared" si="8"/>
        <v>0</v>
      </c>
      <c r="P67" s="50">
        <f t="shared" si="7"/>
        <v>-1</v>
      </c>
      <c r="T67" s="28"/>
    </row>
    <row r="68" spans="2:20">
      <c r="B68" s="62" t="s">
        <v>205</v>
      </c>
      <c r="C68" s="37"/>
      <c r="D68" s="37"/>
      <c r="E68" s="63"/>
      <c r="F68" s="37"/>
      <c r="G68" s="64" t="s">
        <v>87</v>
      </c>
      <c r="H68" s="58">
        <v>1020</v>
      </c>
      <c r="I68" s="59">
        <v>1037.33</v>
      </c>
      <c r="K68" s="47"/>
      <c r="L68" s="48"/>
      <c r="M68" s="49">
        <f t="shared" si="4"/>
        <v>0</v>
      </c>
      <c r="N68" s="50">
        <f t="shared" si="5"/>
        <v>-1</v>
      </c>
      <c r="O68" s="49">
        <f t="shared" si="8"/>
        <v>0</v>
      </c>
      <c r="P68" s="50">
        <f t="shared" si="7"/>
        <v>-1</v>
      </c>
      <c r="T68" s="28"/>
    </row>
    <row r="69" spans="2:20">
      <c r="B69" s="62" t="s">
        <v>206</v>
      </c>
      <c r="C69" s="56"/>
      <c r="D69" s="37"/>
      <c r="E69" s="63"/>
      <c r="F69" s="37"/>
      <c r="G69" s="39" t="s">
        <v>87</v>
      </c>
      <c r="H69" s="35">
        <v>3204</v>
      </c>
      <c r="I69" s="36">
        <v>3960.7807348560082</v>
      </c>
      <c r="K69" s="47"/>
      <c r="L69" s="48"/>
      <c r="M69" s="49">
        <f t="shared" si="4"/>
        <v>0</v>
      </c>
      <c r="N69" s="50">
        <f t="shared" si="5"/>
        <v>-1</v>
      </c>
      <c r="O69" s="49">
        <f t="shared" si="8"/>
        <v>0</v>
      </c>
      <c r="P69" s="50">
        <f t="shared" si="7"/>
        <v>-1</v>
      </c>
      <c r="T69" s="28"/>
    </row>
    <row r="70" spans="2:20">
      <c r="B70" s="62" t="s">
        <v>207</v>
      </c>
      <c r="C70" s="37"/>
      <c r="D70" s="37"/>
      <c r="E70" s="63"/>
      <c r="F70" s="37"/>
      <c r="G70" s="39" t="s">
        <v>87</v>
      </c>
      <c r="H70" s="58">
        <v>3277</v>
      </c>
      <c r="I70" s="59">
        <v>3515.7648900732843</v>
      </c>
      <c r="K70" s="47"/>
      <c r="L70" s="48"/>
      <c r="M70" s="49">
        <f t="shared" si="4"/>
        <v>0</v>
      </c>
      <c r="N70" s="50">
        <f t="shared" si="5"/>
        <v>-1</v>
      </c>
      <c r="O70" s="49">
        <f t="shared" si="8"/>
        <v>0</v>
      </c>
      <c r="P70" s="50">
        <f t="shared" si="7"/>
        <v>-1</v>
      </c>
      <c r="T70" s="28"/>
    </row>
    <row r="71" spans="2:20">
      <c r="B71" s="60" t="s">
        <v>208</v>
      </c>
      <c r="C71" s="57"/>
      <c r="D71" s="57" t="s">
        <v>209</v>
      </c>
      <c r="E71" s="57"/>
      <c r="F71" s="37"/>
      <c r="G71" s="57" t="s">
        <v>90</v>
      </c>
      <c r="H71" s="58">
        <v>396</v>
      </c>
      <c r="I71" s="36">
        <v>408.03</v>
      </c>
      <c r="K71" s="47"/>
      <c r="L71" s="48"/>
      <c r="M71" s="49">
        <f t="shared" si="4"/>
        <v>0</v>
      </c>
      <c r="N71" s="50">
        <f t="shared" si="5"/>
        <v>-1</v>
      </c>
      <c r="O71" s="49">
        <f t="shared" si="8"/>
        <v>0</v>
      </c>
      <c r="P71" s="50">
        <f t="shared" si="7"/>
        <v>-1</v>
      </c>
      <c r="T71" s="28"/>
    </row>
    <row r="72" spans="2:20">
      <c r="B72" s="60" t="s">
        <v>210</v>
      </c>
      <c r="C72" s="57"/>
      <c r="D72" s="57" t="s">
        <v>211</v>
      </c>
      <c r="E72" s="57" t="s">
        <v>212</v>
      </c>
      <c r="F72" s="37"/>
      <c r="G72" s="57" t="s">
        <v>90</v>
      </c>
      <c r="H72" s="58">
        <v>350</v>
      </c>
      <c r="I72" s="36">
        <v>362.35500000000002</v>
      </c>
      <c r="K72" s="47"/>
      <c r="L72" s="48"/>
      <c r="M72" s="49">
        <f t="shared" si="4"/>
        <v>0</v>
      </c>
      <c r="N72" s="50">
        <f t="shared" si="5"/>
        <v>-1</v>
      </c>
      <c r="O72" s="49">
        <f t="shared" si="8"/>
        <v>0</v>
      </c>
      <c r="P72" s="50">
        <f t="shared" si="7"/>
        <v>-1</v>
      </c>
      <c r="T72" s="28"/>
    </row>
    <row r="73" spans="2:20">
      <c r="B73" s="60" t="s">
        <v>213</v>
      </c>
      <c r="C73" s="56"/>
      <c r="D73" s="57" t="s">
        <v>211</v>
      </c>
      <c r="E73" s="57" t="s">
        <v>176</v>
      </c>
      <c r="F73" s="37"/>
      <c r="G73" s="37" t="s">
        <v>90</v>
      </c>
      <c r="H73" s="35">
        <v>4762</v>
      </c>
      <c r="I73" s="36">
        <v>5120.2452138157896</v>
      </c>
      <c r="K73" s="47"/>
      <c r="L73" s="48"/>
      <c r="M73" s="49">
        <f t="shared" si="4"/>
        <v>0</v>
      </c>
      <c r="N73" s="50">
        <f t="shared" si="5"/>
        <v>-1</v>
      </c>
      <c r="O73" s="49">
        <f t="shared" si="8"/>
        <v>0</v>
      </c>
      <c r="P73" s="50">
        <f t="shared" si="7"/>
        <v>-1</v>
      </c>
      <c r="T73" s="28"/>
    </row>
    <row r="74" spans="2:20">
      <c r="B74" s="60" t="s">
        <v>214</v>
      </c>
      <c r="C74" s="57"/>
      <c r="D74" s="57" t="s">
        <v>215</v>
      </c>
      <c r="E74" s="57"/>
      <c r="F74" s="37"/>
      <c r="G74" s="57" t="s">
        <v>90</v>
      </c>
      <c r="H74" s="58">
        <v>31</v>
      </c>
      <c r="I74" s="36">
        <v>32.479999999999997</v>
      </c>
      <c r="K74" s="47"/>
      <c r="L74" s="48"/>
      <c r="M74" s="49">
        <f t="shared" si="4"/>
        <v>0</v>
      </c>
      <c r="N74" s="50">
        <f t="shared" si="5"/>
        <v>-1</v>
      </c>
      <c r="O74" s="49">
        <f t="shared" si="8"/>
        <v>0</v>
      </c>
      <c r="P74" s="50">
        <f t="shared" si="7"/>
        <v>-1</v>
      </c>
      <c r="T74" s="28"/>
    </row>
    <row r="75" spans="2:20">
      <c r="B75" s="60" t="s">
        <v>216</v>
      </c>
      <c r="C75" s="57"/>
      <c r="D75" s="57" t="s">
        <v>217</v>
      </c>
      <c r="E75" s="57"/>
      <c r="F75" s="37"/>
      <c r="G75" s="57" t="s">
        <v>90</v>
      </c>
      <c r="H75" s="58">
        <v>164</v>
      </c>
      <c r="I75" s="36">
        <v>172.55</v>
      </c>
      <c r="K75" s="47"/>
      <c r="L75" s="48"/>
      <c r="M75" s="49">
        <f t="shared" si="4"/>
        <v>0</v>
      </c>
      <c r="N75" s="50">
        <f t="shared" si="5"/>
        <v>-1</v>
      </c>
      <c r="O75" s="49">
        <f t="shared" si="8"/>
        <v>0</v>
      </c>
      <c r="P75" s="50">
        <f t="shared" si="7"/>
        <v>-1</v>
      </c>
      <c r="T75" s="28"/>
    </row>
    <row r="76" spans="2:20">
      <c r="B76" s="60" t="s">
        <v>218</v>
      </c>
      <c r="C76" s="37"/>
      <c r="D76" s="57" t="s">
        <v>219</v>
      </c>
      <c r="E76" s="57"/>
      <c r="F76" s="37"/>
      <c r="G76" s="39" t="s">
        <v>90</v>
      </c>
      <c r="H76" s="58">
        <v>81</v>
      </c>
      <c r="I76" s="59">
        <v>77.14</v>
      </c>
      <c r="K76" s="47"/>
      <c r="L76" s="48"/>
      <c r="M76" s="49">
        <f t="shared" si="4"/>
        <v>0</v>
      </c>
      <c r="N76" s="50">
        <f t="shared" si="5"/>
        <v>-1</v>
      </c>
      <c r="O76" s="49">
        <f t="shared" si="8"/>
        <v>0</v>
      </c>
      <c r="P76" s="50">
        <f t="shared" si="7"/>
        <v>-1</v>
      </c>
      <c r="T76" s="28"/>
    </row>
    <row r="77" spans="2:20">
      <c r="B77" s="60" t="s">
        <v>220</v>
      </c>
      <c r="C77" s="37"/>
      <c r="D77" s="57" t="s">
        <v>221</v>
      </c>
      <c r="E77" s="57"/>
      <c r="F77" s="37"/>
      <c r="G77" s="38" t="s">
        <v>90</v>
      </c>
      <c r="H77" s="58">
        <v>114</v>
      </c>
      <c r="I77" s="59">
        <v>113.68</v>
      </c>
      <c r="K77" s="47"/>
      <c r="L77" s="48"/>
      <c r="M77" s="49">
        <f t="shared" ref="M77:M108" si="9">IF(K77="",0,(SUMIF($G$13:$G$593,K77,$H$13:$H$593)))</f>
        <v>0</v>
      </c>
      <c r="N77" s="50">
        <f t="shared" ref="N77:N108" si="10">IF(K77="",-1,(-($L$6-(M77/L77))/$L$6))</f>
        <v>-1</v>
      </c>
      <c r="O77" s="49">
        <f t="shared" si="8"/>
        <v>0</v>
      </c>
      <c r="P77" s="50">
        <f t="shared" ref="P77:P108" si="11">IF(K77="",-1,(-($M$6-(O77/L77))/$M$6))</f>
        <v>-1</v>
      </c>
      <c r="T77" s="28"/>
    </row>
    <row r="78" spans="2:20">
      <c r="B78" s="60" t="s">
        <v>222</v>
      </c>
      <c r="C78" s="57"/>
      <c r="D78" s="57" t="s">
        <v>223</v>
      </c>
      <c r="E78" s="57"/>
      <c r="F78" s="37"/>
      <c r="G78" s="57" t="s">
        <v>90</v>
      </c>
      <c r="H78" s="58">
        <v>708</v>
      </c>
      <c r="I78" s="36">
        <v>955.19432432432438</v>
      </c>
      <c r="K78" s="47"/>
      <c r="L78" s="48"/>
      <c r="M78" s="49">
        <f t="shared" si="9"/>
        <v>0</v>
      </c>
      <c r="N78" s="50">
        <f t="shared" si="10"/>
        <v>-1</v>
      </c>
      <c r="O78" s="49">
        <f t="shared" si="8"/>
        <v>0</v>
      </c>
      <c r="P78" s="50">
        <f t="shared" si="11"/>
        <v>-1</v>
      </c>
      <c r="T78" s="28"/>
    </row>
    <row r="79" spans="2:20">
      <c r="B79" s="60" t="s">
        <v>224</v>
      </c>
      <c r="C79" s="37"/>
      <c r="D79" s="57" t="s">
        <v>225</v>
      </c>
      <c r="E79" s="57"/>
      <c r="F79" s="37"/>
      <c r="G79" s="39" t="s">
        <v>90</v>
      </c>
      <c r="H79" s="58">
        <v>241</v>
      </c>
      <c r="I79" s="59">
        <v>249.69</v>
      </c>
      <c r="K79" s="47"/>
      <c r="L79" s="48"/>
      <c r="M79" s="49">
        <f t="shared" si="9"/>
        <v>0</v>
      </c>
      <c r="N79" s="50">
        <f t="shared" si="10"/>
        <v>-1</v>
      </c>
      <c r="O79" s="49">
        <f t="shared" si="8"/>
        <v>0</v>
      </c>
      <c r="P79" s="50">
        <f t="shared" si="11"/>
        <v>-1</v>
      </c>
      <c r="T79" s="28"/>
    </row>
    <row r="80" spans="2:20">
      <c r="B80" s="60" t="s">
        <v>226</v>
      </c>
      <c r="C80" s="57"/>
      <c r="D80" s="57" t="s">
        <v>227</v>
      </c>
      <c r="E80" s="57"/>
      <c r="F80" s="37"/>
      <c r="G80" s="57" t="s">
        <v>90</v>
      </c>
      <c r="H80" s="58">
        <v>521</v>
      </c>
      <c r="I80" s="36">
        <v>535.32620817843872</v>
      </c>
      <c r="K80" s="47"/>
      <c r="L80" s="48"/>
      <c r="M80" s="49">
        <f t="shared" si="9"/>
        <v>0</v>
      </c>
      <c r="N80" s="50">
        <f t="shared" si="10"/>
        <v>-1</v>
      </c>
      <c r="O80" s="49">
        <f t="shared" si="8"/>
        <v>0</v>
      </c>
      <c r="P80" s="50">
        <f t="shared" si="11"/>
        <v>-1</v>
      </c>
      <c r="T80" s="28"/>
    </row>
    <row r="81" spans="2:20">
      <c r="B81" s="60" t="s">
        <v>228</v>
      </c>
      <c r="C81" s="37"/>
      <c r="D81" s="57" t="s">
        <v>229</v>
      </c>
      <c r="E81" s="57"/>
      <c r="F81" s="37"/>
      <c r="G81" s="39" t="s">
        <v>93</v>
      </c>
      <c r="H81" s="58">
        <v>71</v>
      </c>
      <c r="I81" s="59">
        <v>70.034999999999997</v>
      </c>
      <c r="K81" s="47"/>
      <c r="L81" s="48"/>
      <c r="M81" s="49">
        <f t="shared" si="9"/>
        <v>0</v>
      </c>
      <c r="N81" s="50">
        <f t="shared" si="10"/>
        <v>-1</v>
      </c>
      <c r="O81" s="49">
        <f t="shared" si="8"/>
        <v>0</v>
      </c>
      <c r="P81" s="50">
        <f t="shared" si="11"/>
        <v>-1</v>
      </c>
      <c r="T81" s="28"/>
    </row>
    <row r="82" spans="2:20">
      <c r="B82" s="60" t="s">
        <v>230</v>
      </c>
      <c r="C82" s="57"/>
      <c r="D82" s="57" t="s">
        <v>231</v>
      </c>
      <c r="E82" s="57"/>
      <c r="F82" s="37"/>
      <c r="G82" s="57" t="s">
        <v>93</v>
      </c>
      <c r="H82" s="58">
        <v>109</v>
      </c>
      <c r="I82" s="36">
        <v>107.59</v>
      </c>
      <c r="K82" s="47"/>
      <c r="L82" s="48"/>
      <c r="M82" s="49">
        <f t="shared" si="9"/>
        <v>0</v>
      </c>
      <c r="N82" s="50">
        <f t="shared" si="10"/>
        <v>-1</v>
      </c>
      <c r="O82" s="49">
        <f t="shared" si="8"/>
        <v>0</v>
      </c>
      <c r="P82" s="50">
        <f t="shared" si="11"/>
        <v>-1</v>
      </c>
      <c r="T82" s="28"/>
    </row>
    <row r="83" spans="2:20">
      <c r="B83" s="60" t="s">
        <v>232</v>
      </c>
      <c r="C83" s="56"/>
      <c r="D83" s="57" t="s">
        <v>211</v>
      </c>
      <c r="E83" s="57" t="s">
        <v>233</v>
      </c>
      <c r="F83" s="37"/>
      <c r="G83" s="37" t="s">
        <v>93</v>
      </c>
      <c r="H83" s="35">
        <v>132</v>
      </c>
      <c r="I83" s="36">
        <v>137.02500000000001</v>
      </c>
      <c r="K83" s="47"/>
      <c r="L83" s="48"/>
      <c r="M83" s="49">
        <f t="shared" si="9"/>
        <v>0</v>
      </c>
      <c r="N83" s="50">
        <f t="shared" si="10"/>
        <v>-1</v>
      </c>
      <c r="O83" s="49">
        <f t="shared" si="8"/>
        <v>0</v>
      </c>
      <c r="P83" s="50">
        <f t="shared" si="11"/>
        <v>-1</v>
      </c>
      <c r="T83" s="28"/>
    </row>
    <row r="84" spans="2:20">
      <c r="B84" s="60" t="s">
        <v>234</v>
      </c>
      <c r="C84" s="37"/>
      <c r="D84" s="57" t="s">
        <v>211</v>
      </c>
      <c r="E84" s="57" t="s">
        <v>235</v>
      </c>
      <c r="F84" s="37"/>
      <c r="G84" s="39" t="s">
        <v>93</v>
      </c>
      <c r="H84" s="58">
        <v>5382</v>
      </c>
      <c r="I84" s="59">
        <v>6381.2313976059522</v>
      </c>
      <c r="K84" s="47"/>
      <c r="L84" s="48"/>
      <c r="M84" s="49">
        <f t="shared" si="9"/>
        <v>0</v>
      </c>
      <c r="N84" s="50">
        <f t="shared" si="10"/>
        <v>-1</v>
      </c>
      <c r="O84" s="49">
        <f t="shared" si="8"/>
        <v>0</v>
      </c>
      <c r="P84" s="50">
        <f t="shared" si="11"/>
        <v>-1</v>
      </c>
    </row>
    <row r="85" spans="2:20">
      <c r="B85" s="60" t="s">
        <v>236</v>
      </c>
      <c r="C85" s="57"/>
      <c r="D85" s="57" t="s">
        <v>237</v>
      </c>
      <c r="E85" s="57"/>
      <c r="F85" s="37"/>
      <c r="G85" s="57" t="s">
        <v>93</v>
      </c>
      <c r="H85" s="58">
        <v>60</v>
      </c>
      <c r="I85" s="36">
        <v>59.884999999999998</v>
      </c>
      <c r="K85" s="47"/>
      <c r="L85" s="48"/>
      <c r="M85" s="49">
        <f t="shared" si="9"/>
        <v>0</v>
      </c>
      <c r="N85" s="50">
        <f t="shared" si="10"/>
        <v>-1</v>
      </c>
      <c r="O85" s="49">
        <f t="shared" si="8"/>
        <v>0</v>
      </c>
      <c r="P85" s="50">
        <f t="shared" si="11"/>
        <v>-1</v>
      </c>
    </row>
    <row r="86" spans="2:20">
      <c r="B86" s="60" t="s">
        <v>238</v>
      </c>
      <c r="C86" s="37"/>
      <c r="D86" s="57" t="s">
        <v>239</v>
      </c>
      <c r="E86" s="57"/>
      <c r="F86" s="37"/>
      <c r="G86" s="39" t="s">
        <v>93</v>
      </c>
      <c r="H86" s="58">
        <v>660</v>
      </c>
      <c r="I86" s="59">
        <v>685.125</v>
      </c>
      <c r="K86" s="47"/>
      <c r="L86" s="48"/>
      <c r="M86" s="49">
        <f t="shared" si="9"/>
        <v>0</v>
      </c>
      <c r="N86" s="50">
        <f t="shared" si="10"/>
        <v>-1</v>
      </c>
      <c r="O86" s="49">
        <f t="shared" si="8"/>
        <v>0</v>
      </c>
      <c r="P86" s="50">
        <f t="shared" si="11"/>
        <v>-1</v>
      </c>
    </row>
    <row r="87" spans="2:20">
      <c r="B87" s="60" t="s">
        <v>240</v>
      </c>
      <c r="C87" s="37"/>
      <c r="D87" s="57" t="s">
        <v>241</v>
      </c>
      <c r="E87" s="57"/>
      <c r="F87" s="37"/>
      <c r="G87" s="39" t="s">
        <v>93</v>
      </c>
      <c r="H87" s="58">
        <v>171</v>
      </c>
      <c r="I87" s="59">
        <v>175.595</v>
      </c>
      <c r="K87" s="47"/>
      <c r="L87" s="48"/>
      <c r="M87" s="49">
        <f t="shared" si="9"/>
        <v>0</v>
      </c>
      <c r="N87" s="50">
        <f t="shared" si="10"/>
        <v>-1</v>
      </c>
      <c r="O87" s="49">
        <f t="shared" si="8"/>
        <v>0</v>
      </c>
      <c r="P87" s="50">
        <f t="shared" si="11"/>
        <v>-1</v>
      </c>
    </row>
    <row r="88" spans="2:20">
      <c r="B88" s="60" t="s">
        <v>242</v>
      </c>
      <c r="C88" s="57"/>
      <c r="D88" s="57" t="s">
        <v>243</v>
      </c>
      <c r="E88" s="57"/>
      <c r="F88" s="37"/>
      <c r="G88" s="57" t="s">
        <v>93</v>
      </c>
      <c r="H88" s="58">
        <v>257</v>
      </c>
      <c r="I88" s="36">
        <v>262.88499999999999</v>
      </c>
      <c r="K88" s="47"/>
      <c r="L88" s="48"/>
      <c r="M88" s="49">
        <f t="shared" si="9"/>
        <v>0</v>
      </c>
      <c r="N88" s="50">
        <f t="shared" si="10"/>
        <v>-1</v>
      </c>
      <c r="O88" s="49">
        <f t="shared" si="8"/>
        <v>0</v>
      </c>
      <c r="P88" s="50">
        <f t="shared" si="11"/>
        <v>-1</v>
      </c>
    </row>
    <row r="89" spans="2:20">
      <c r="B89" s="60" t="s">
        <v>244</v>
      </c>
      <c r="C89" s="37"/>
      <c r="D89" s="57" t="s">
        <v>245</v>
      </c>
      <c r="E89" s="57"/>
      <c r="F89" s="37"/>
      <c r="G89" s="39" t="s">
        <v>93</v>
      </c>
      <c r="H89" s="58">
        <v>197</v>
      </c>
      <c r="I89" s="59">
        <v>207.06</v>
      </c>
      <c r="K89" s="47"/>
      <c r="L89" s="48"/>
      <c r="M89" s="49">
        <f t="shared" si="9"/>
        <v>0</v>
      </c>
      <c r="N89" s="50">
        <f t="shared" si="10"/>
        <v>-1</v>
      </c>
      <c r="O89" s="49">
        <f t="shared" si="8"/>
        <v>0</v>
      </c>
      <c r="P89" s="50">
        <f t="shared" si="11"/>
        <v>-1</v>
      </c>
    </row>
    <row r="90" spans="2:20">
      <c r="B90" s="60" t="s">
        <v>246</v>
      </c>
      <c r="C90" s="56"/>
      <c r="D90" s="57" t="s">
        <v>247</v>
      </c>
      <c r="E90" s="57"/>
      <c r="F90" s="37"/>
      <c r="G90" s="37" t="s">
        <v>93</v>
      </c>
      <c r="H90" s="35">
        <v>99</v>
      </c>
      <c r="I90" s="36">
        <v>98.454999999999998</v>
      </c>
      <c r="K90" s="47"/>
      <c r="L90" s="48"/>
      <c r="M90" s="49">
        <f t="shared" si="9"/>
        <v>0</v>
      </c>
      <c r="N90" s="50">
        <f t="shared" si="10"/>
        <v>-1</v>
      </c>
      <c r="O90" s="49">
        <f t="shared" si="8"/>
        <v>0</v>
      </c>
      <c r="P90" s="50">
        <f t="shared" si="11"/>
        <v>-1</v>
      </c>
    </row>
    <row r="91" spans="2:20">
      <c r="B91" s="60" t="s">
        <v>248</v>
      </c>
      <c r="C91" s="57"/>
      <c r="D91" s="57" t="s">
        <v>249</v>
      </c>
      <c r="E91" s="57"/>
      <c r="F91" s="37"/>
      <c r="G91" s="57" t="s">
        <v>93</v>
      </c>
      <c r="H91" s="58">
        <v>1044</v>
      </c>
      <c r="I91" s="36">
        <v>1050.6969804618118</v>
      </c>
      <c r="K91" s="51"/>
      <c r="L91" s="52"/>
      <c r="M91" s="49">
        <f t="shared" si="9"/>
        <v>0</v>
      </c>
      <c r="N91" s="50">
        <f t="shared" si="10"/>
        <v>-1</v>
      </c>
      <c r="O91" s="49">
        <f t="shared" si="8"/>
        <v>0</v>
      </c>
      <c r="P91" s="50">
        <f t="shared" si="11"/>
        <v>-1</v>
      </c>
    </row>
    <row r="92" spans="2:20">
      <c r="B92" s="60" t="s">
        <v>250</v>
      </c>
      <c r="C92" s="57"/>
      <c r="D92" s="57" t="s">
        <v>251</v>
      </c>
      <c r="E92" s="57"/>
      <c r="F92" s="37"/>
      <c r="G92" s="57" t="s">
        <v>93</v>
      </c>
      <c r="H92" s="58">
        <v>157</v>
      </c>
      <c r="I92" s="36">
        <v>168.49</v>
      </c>
      <c r="K92" s="51"/>
      <c r="L92" s="52"/>
      <c r="M92" s="49">
        <f t="shared" si="9"/>
        <v>0</v>
      </c>
      <c r="N92" s="50">
        <f t="shared" si="10"/>
        <v>-1</v>
      </c>
      <c r="O92" s="49">
        <f t="shared" si="8"/>
        <v>0</v>
      </c>
      <c r="P92" s="50">
        <f t="shared" si="11"/>
        <v>-1</v>
      </c>
    </row>
    <row r="93" spans="2:20">
      <c r="B93" s="60" t="s">
        <v>252</v>
      </c>
      <c r="C93" s="57"/>
      <c r="D93" s="57" t="s">
        <v>253</v>
      </c>
      <c r="E93" s="57"/>
      <c r="F93" s="37"/>
      <c r="G93" s="57" t="s">
        <v>93</v>
      </c>
      <c r="H93" s="58">
        <v>113</v>
      </c>
      <c r="I93" s="36">
        <v>115.71</v>
      </c>
      <c r="K93" s="51"/>
      <c r="L93" s="52"/>
      <c r="M93" s="49">
        <f t="shared" si="9"/>
        <v>0</v>
      </c>
      <c r="N93" s="50">
        <f t="shared" si="10"/>
        <v>-1</v>
      </c>
      <c r="O93" s="49">
        <f t="shared" si="8"/>
        <v>0</v>
      </c>
      <c r="P93" s="50">
        <f t="shared" si="11"/>
        <v>-1</v>
      </c>
    </row>
    <row r="94" spans="2:20">
      <c r="B94" s="60" t="s">
        <v>254</v>
      </c>
      <c r="C94" s="37"/>
      <c r="D94" s="57" t="s">
        <v>255</v>
      </c>
      <c r="E94" s="57"/>
      <c r="F94" s="37"/>
      <c r="G94" s="39" t="s">
        <v>93</v>
      </c>
      <c r="H94" s="58">
        <v>391</v>
      </c>
      <c r="I94" s="59">
        <v>392.80500000000001</v>
      </c>
      <c r="K94" s="51"/>
      <c r="L94" s="52"/>
      <c r="M94" s="49">
        <f t="shared" si="9"/>
        <v>0</v>
      </c>
      <c r="N94" s="50">
        <f t="shared" si="10"/>
        <v>-1</v>
      </c>
      <c r="O94" s="49">
        <f t="shared" si="8"/>
        <v>0</v>
      </c>
      <c r="P94" s="50">
        <f t="shared" si="11"/>
        <v>-1</v>
      </c>
    </row>
    <row r="95" spans="2:20">
      <c r="B95" s="62" t="s">
        <v>256</v>
      </c>
      <c r="C95" s="57"/>
      <c r="D95" s="63" t="s">
        <v>96</v>
      </c>
      <c r="E95" s="63" t="s">
        <v>96</v>
      </c>
      <c r="F95" s="37"/>
      <c r="G95" s="57" t="s">
        <v>96</v>
      </c>
      <c r="H95" s="58">
        <v>4121</v>
      </c>
      <c r="I95" s="36">
        <v>4170.0855480984337</v>
      </c>
      <c r="K95" s="51"/>
      <c r="L95" s="52"/>
      <c r="M95" s="49">
        <f t="shared" si="9"/>
        <v>0</v>
      </c>
      <c r="N95" s="50">
        <f t="shared" si="10"/>
        <v>-1</v>
      </c>
      <c r="O95" s="49">
        <f t="shared" si="8"/>
        <v>0</v>
      </c>
      <c r="P95" s="50">
        <f t="shared" si="11"/>
        <v>-1</v>
      </c>
    </row>
    <row r="96" spans="2:20">
      <c r="B96" s="62" t="s">
        <v>257</v>
      </c>
      <c r="C96" s="57"/>
      <c r="D96" s="63" t="s">
        <v>96</v>
      </c>
      <c r="E96" s="63" t="s">
        <v>258</v>
      </c>
      <c r="F96" s="37"/>
      <c r="G96" s="57" t="s">
        <v>96</v>
      </c>
      <c r="H96" s="58">
        <v>551</v>
      </c>
      <c r="I96" s="36">
        <v>564.34</v>
      </c>
      <c r="K96" s="51"/>
      <c r="L96" s="52"/>
      <c r="M96" s="49">
        <f t="shared" si="9"/>
        <v>0</v>
      </c>
      <c r="N96" s="50">
        <f t="shared" si="10"/>
        <v>-1</v>
      </c>
      <c r="O96" s="49">
        <f t="shared" si="8"/>
        <v>0</v>
      </c>
      <c r="P96" s="50">
        <f t="shared" si="11"/>
        <v>-1</v>
      </c>
    </row>
    <row r="97" spans="2:16">
      <c r="B97" s="62" t="s">
        <v>259</v>
      </c>
      <c r="C97" s="57"/>
      <c r="D97" s="63" t="s">
        <v>260</v>
      </c>
      <c r="E97" s="63"/>
      <c r="F97" s="37"/>
      <c r="G97" s="57" t="s">
        <v>96</v>
      </c>
      <c r="H97" s="58">
        <v>462</v>
      </c>
      <c r="I97" s="36">
        <v>478.065</v>
      </c>
      <c r="K97" s="51"/>
      <c r="L97" s="52"/>
      <c r="M97" s="49">
        <f t="shared" si="9"/>
        <v>0</v>
      </c>
      <c r="N97" s="50">
        <f t="shared" si="10"/>
        <v>-1</v>
      </c>
      <c r="O97" s="49">
        <f t="shared" ref="O97:O128" si="12">IF(K97="",0,(SUMIF($G$13:$G$593,K97,$I$13:$I$593)))</f>
        <v>0</v>
      </c>
      <c r="P97" s="50">
        <f t="shared" si="11"/>
        <v>-1</v>
      </c>
    </row>
    <row r="98" spans="2:16">
      <c r="B98" s="62" t="s">
        <v>261</v>
      </c>
      <c r="C98" s="56"/>
      <c r="D98" s="63" t="s">
        <v>262</v>
      </c>
      <c r="E98" s="63"/>
      <c r="F98" s="37"/>
      <c r="G98" s="37" t="s">
        <v>96</v>
      </c>
      <c r="H98" s="35">
        <v>1761</v>
      </c>
      <c r="I98" s="36">
        <v>1818.88</v>
      </c>
      <c r="K98" s="51"/>
      <c r="L98" s="52"/>
      <c r="M98" s="49">
        <f t="shared" si="9"/>
        <v>0</v>
      </c>
      <c r="N98" s="50">
        <f t="shared" si="10"/>
        <v>-1</v>
      </c>
      <c r="O98" s="49">
        <f t="shared" si="12"/>
        <v>0</v>
      </c>
      <c r="P98" s="50">
        <f t="shared" si="11"/>
        <v>-1</v>
      </c>
    </row>
    <row r="99" spans="2:16">
      <c r="B99" s="62" t="s">
        <v>263</v>
      </c>
      <c r="C99" s="56"/>
      <c r="D99" s="63" t="s">
        <v>99</v>
      </c>
      <c r="E99" s="63" t="s">
        <v>264</v>
      </c>
      <c r="F99" s="37"/>
      <c r="G99" s="37" t="s">
        <v>99</v>
      </c>
      <c r="H99" s="35">
        <v>1725</v>
      </c>
      <c r="I99" s="36">
        <v>1975.2813084112149</v>
      </c>
      <c r="K99" s="51"/>
      <c r="L99" s="52"/>
      <c r="M99" s="49">
        <f t="shared" si="9"/>
        <v>0</v>
      </c>
      <c r="N99" s="50">
        <f t="shared" si="10"/>
        <v>-1</v>
      </c>
      <c r="O99" s="49">
        <f t="shared" si="12"/>
        <v>0</v>
      </c>
      <c r="P99" s="50">
        <f t="shared" si="11"/>
        <v>-1</v>
      </c>
    </row>
    <row r="100" spans="2:16">
      <c r="B100" s="62" t="s">
        <v>265</v>
      </c>
      <c r="C100" s="56"/>
      <c r="D100" s="63" t="s">
        <v>99</v>
      </c>
      <c r="E100" s="63" t="s">
        <v>114</v>
      </c>
      <c r="F100" s="37"/>
      <c r="G100" s="37" t="s">
        <v>99</v>
      </c>
      <c r="H100" s="35">
        <v>3653</v>
      </c>
      <c r="I100" s="36">
        <v>3740.9034557757373</v>
      </c>
      <c r="K100" s="51"/>
      <c r="L100" s="52"/>
      <c r="M100" s="49">
        <f t="shared" si="9"/>
        <v>0</v>
      </c>
      <c r="N100" s="50">
        <f t="shared" si="10"/>
        <v>-1</v>
      </c>
      <c r="O100" s="49">
        <f t="shared" si="12"/>
        <v>0</v>
      </c>
      <c r="P100" s="50">
        <f t="shared" si="11"/>
        <v>-1</v>
      </c>
    </row>
    <row r="101" spans="2:16">
      <c r="B101" s="62" t="s">
        <v>266</v>
      </c>
      <c r="C101" s="57"/>
      <c r="D101" s="63" t="s">
        <v>99</v>
      </c>
      <c r="E101" s="63" t="s">
        <v>267</v>
      </c>
      <c r="F101" s="37"/>
      <c r="G101" s="57" t="s">
        <v>99</v>
      </c>
      <c r="H101" s="58">
        <v>3327</v>
      </c>
      <c r="I101" s="36">
        <v>3757.5</v>
      </c>
      <c r="K101" s="51"/>
      <c r="L101" s="52"/>
      <c r="M101" s="49">
        <f t="shared" si="9"/>
        <v>0</v>
      </c>
      <c r="N101" s="50">
        <f t="shared" si="10"/>
        <v>-1</v>
      </c>
      <c r="O101" s="49">
        <f t="shared" si="12"/>
        <v>0</v>
      </c>
      <c r="P101" s="50">
        <f t="shared" si="11"/>
        <v>-1</v>
      </c>
    </row>
    <row r="102" spans="2:16">
      <c r="B102" s="62" t="s">
        <v>268</v>
      </c>
      <c r="C102" s="57"/>
      <c r="D102" s="63" t="s">
        <v>99</v>
      </c>
      <c r="E102" s="63" t="s">
        <v>269</v>
      </c>
      <c r="F102" s="37"/>
      <c r="G102" s="84" t="s">
        <v>96</v>
      </c>
      <c r="H102" s="58">
        <v>1668</v>
      </c>
      <c r="I102" s="36">
        <v>1760.7624867162592</v>
      </c>
      <c r="K102" s="51"/>
      <c r="L102" s="52"/>
      <c r="M102" s="49">
        <f t="shared" si="9"/>
        <v>0</v>
      </c>
      <c r="N102" s="50">
        <f t="shared" si="10"/>
        <v>-1</v>
      </c>
      <c r="O102" s="49">
        <f t="shared" si="12"/>
        <v>0</v>
      </c>
      <c r="P102" s="50">
        <f t="shared" si="11"/>
        <v>-1</v>
      </c>
    </row>
    <row r="103" spans="2:16">
      <c r="B103" s="62" t="s">
        <v>270</v>
      </c>
      <c r="C103" s="57"/>
      <c r="D103" s="63" t="s">
        <v>271</v>
      </c>
      <c r="E103" s="63" t="s">
        <v>271</v>
      </c>
      <c r="F103" s="37"/>
      <c r="G103" s="57" t="s">
        <v>103</v>
      </c>
      <c r="H103" s="58">
        <v>504</v>
      </c>
      <c r="I103" s="36">
        <v>525.77</v>
      </c>
      <c r="K103" s="51"/>
      <c r="L103" s="52"/>
      <c r="M103" s="49">
        <f t="shared" si="9"/>
        <v>0</v>
      </c>
      <c r="N103" s="50">
        <f t="shared" si="10"/>
        <v>-1</v>
      </c>
      <c r="O103" s="49">
        <f t="shared" si="12"/>
        <v>0</v>
      </c>
      <c r="P103" s="50">
        <f t="shared" si="11"/>
        <v>-1</v>
      </c>
    </row>
    <row r="104" spans="2:16">
      <c r="B104" s="62" t="s">
        <v>272</v>
      </c>
      <c r="C104" s="37"/>
      <c r="D104" s="63" t="s">
        <v>271</v>
      </c>
      <c r="E104" s="63" t="s">
        <v>273</v>
      </c>
      <c r="F104" s="37"/>
      <c r="G104" s="39" t="s">
        <v>103</v>
      </c>
      <c r="H104" s="58">
        <v>300</v>
      </c>
      <c r="I104" s="59">
        <v>305.51499999999999</v>
      </c>
      <c r="K104" s="51"/>
      <c r="L104" s="52"/>
      <c r="M104" s="49">
        <f t="shared" si="9"/>
        <v>0</v>
      </c>
      <c r="N104" s="50">
        <f t="shared" si="10"/>
        <v>-1</v>
      </c>
      <c r="O104" s="49">
        <f t="shared" si="12"/>
        <v>0</v>
      </c>
      <c r="P104" s="50">
        <f t="shared" si="11"/>
        <v>-1</v>
      </c>
    </row>
    <row r="105" spans="2:16">
      <c r="B105" s="62" t="s">
        <v>274</v>
      </c>
      <c r="C105" s="57"/>
      <c r="D105" s="63" t="s">
        <v>103</v>
      </c>
      <c r="E105" s="63" t="s">
        <v>275</v>
      </c>
      <c r="F105" s="37"/>
      <c r="G105" s="57" t="s">
        <v>103</v>
      </c>
      <c r="H105" s="58">
        <v>1394</v>
      </c>
      <c r="I105" s="36">
        <v>1428.105</v>
      </c>
      <c r="K105" s="51"/>
      <c r="L105" s="52"/>
      <c r="M105" s="49">
        <f t="shared" si="9"/>
        <v>0</v>
      </c>
      <c r="N105" s="50">
        <f t="shared" si="10"/>
        <v>-1</v>
      </c>
      <c r="O105" s="49">
        <f t="shared" si="12"/>
        <v>0</v>
      </c>
      <c r="P105" s="50">
        <f t="shared" si="11"/>
        <v>-1</v>
      </c>
    </row>
    <row r="106" spans="2:16">
      <c r="B106" s="62" t="s">
        <v>276</v>
      </c>
      <c r="C106" s="37"/>
      <c r="D106" s="63" t="s">
        <v>103</v>
      </c>
      <c r="E106" s="63" t="s">
        <v>277</v>
      </c>
      <c r="F106" s="37"/>
      <c r="G106" s="38" t="s">
        <v>103</v>
      </c>
      <c r="H106" s="58">
        <v>1925</v>
      </c>
      <c r="I106" s="59">
        <v>2003.2053824362606</v>
      </c>
      <c r="K106" s="51"/>
      <c r="L106" s="52"/>
      <c r="M106" s="49">
        <f t="shared" si="9"/>
        <v>0</v>
      </c>
      <c r="N106" s="50">
        <f t="shared" si="10"/>
        <v>-1</v>
      </c>
      <c r="O106" s="49">
        <f t="shared" si="12"/>
        <v>0</v>
      </c>
      <c r="P106" s="50">
        <f t="shared" si="11"/>
        <v>-1</v>
      </c>
    </row>
    <row r="107" spans="2:16">
      <c r="B107" s="62" t="s">
        <v>278</v>
      </c>
      <c r="C107" s="37"/>
      <c r="D107" s="63" t="s">
        <v>103</v>
      </c>
      <c r="E107" s="63" t="s">
        <v>279</v>
      </c>
      <c r="F107" s="37"/>
      <c r="G107" s="39" t="s">
        <v>103</v>
      </c>
      <c r="H107" s="58">
        <v>1946</v>
      </c>
      <c r="I107" s="59">
        <v>1993.46</v>
      </c>
      <c r="K107" s="51"/>
      <c r="L107" s="52"/>
      <c r="M107" s="49">
        <f t="shared" si="9"/>
        <v>0</v>
      </c>
      <c r="N107" s="50">
        <f t="shared" si="10"/>
        <v>-1</v>
      </c>
      <c r="O107" s="49">
        <f t="shared" si="12"/>
        <v>0</v>
      </c>
      <c r="P107" s="50">
        <f t="shared" si="11"/>
        <v>-1</v>
      </c>
    </row>
    <row r="108" spans="2:16">
      <c r="B108" s="62" t="s">
        <v>280</v>
      </c>
      <c r="C108" s="37"/>
      <c r="D108" s="63" t="s">
        <v>103</v>
      </c>
      <c r="E108" s="63" t="s">
        <v>281</v>
      </c>
      <c r="F108" s="37"/>
      <c r="G108" s="39" t="s">
        <v>103</v>
      </c>
      <c r="H108" s="58">
        <v>1571</v>
      </c>
      <c r="I108" s="59">
        <v>1613.85</v>
      </c>
      <c r="K108" s="51"/>
      <c r="L108" s="52"/>
      <c r="M108" s="49">
        <f t="shared" si="9"/>
        <v>0</v>
      </c>
      <c r="N108" s="50">
        <f t="shared" si="10"/>
        <v>-1</v>
      </c>
      <c r="O108" s="49">
        <f t="shared" si="12"/>
        <v>0</v>
      </c>
      <c r="P108" s="50">
        <f t="shared" si="11"/>
        <v>-1</v>
      </c>
    </row>
    <row r="109" spans="2:16">
      <c r="B109" s="62" t="s">
        <v>282</v>
      </c>
      <c r="C109" s="37"/>
      <c r="D109" s="63" t="s">
        <v>283</v>
      </c>
      <c r="E109" s="63"/>
      <c r="F109" s="37"/>
      <c r="G109" s="39" t="s">
        <v>105</v>
      </c>
      <c r="H109" s="58">
        <v>209</v>
      </c>
      <c r="I109" s="59">
        <v>216.19499999999999</v>
      </c>
      <c r="K109" s="51"/>
      <c r="L109" s="52"/>
      <c r="M109" s="49">
        <f t="shared" ref="M109:M140" si="13">IF(K109="",0,(SUMIF($G$13:$G$593,K109,$H$13:$H$593)))</f>
        <v>0</v>
      </c>
      <c r="N109" s="50">
        <f t="shared" ref="N109:N140" si="14">IF(K109="",-1,(-($L$6-(M109/L109))/$L$6))</f>
        <v>-1</v>
      </c>
      <c r="O109" s="49">
        <f t="shared" si="12"/>
        <v>0</v>
      </c>
      <c r="P109" s="50">
        <f t="shared" ref="P109:P140" si="15">IF(K109="",-1,(-($M$6-(O109/L109))/$M$6))</f>
        <v>-1</v>
      </c>
    </row>
    <row r="110" spans="2:16">
      <c r="B110" s="62" t="s">
        <v>284</v>
      </c>
      <c r="C110" s="56"/>
      <c r="D110" s="63" t="s">
        <v>103</v>
      </c>
      <c r="E110" s="63" t="s">
        <v>285</v>
      </c>
      <c r="F110" s="37"/>
      <c r="G110" s="37" t="s">
        <v>105</v>
      </c>
      <c r="H110" s="35">
        <v>1411</v>
      </c>
      <c r="I110" s="36">
        <v>1470.7349999999999</v>
      </c>
      <c r="K110" s="51"/>
      <c r="L110" s="52"/>
      <c r="M110" s="49">
        <f t="shared" si="13"/>
        <v>0</v>
      </c>
      <c r="N110" s="50">
        <f t="shared" si="14"/>
        <v>-1</v>
      </c>
      <c r="O110" s="49">
        <f t="shared" si="12"/>
        <v>0</v>
      </c>
      <c r="P110" s="50">
        <f t="shared" si="15"/>
        <v>-1</v>
      </c>
    </row>
    <row r="111" spans="2:16">
      <c r="B111" s="62" t="s">
        <v>286</v>
      </c>
      <c r="C111" s="57"/>
      <c r="D111" s="63" t="s">
        <v>103</v>
      </c>
      <c r="E111" s="63" t="s">
        <v>285</v>
      </c>
      <c r="F111" s="37"/>
      <c r="G111" s="57" t="s">
        <v>105</v>
      </c>
      <c r="H111" s="58">
        <v>828</v>
      </c>
      <c r="I111" s="36">
        <v>871.88499999999999</v>
      </c>
      <c r="K111" s="51"/>
      <c r="L111" s="52"/>
      <c r="M111" s="49">
        <f t="shared" si="13"/>
        <v>0</v>
      </c>
      <c r="N111" s="50">
        <f t="shared" si="14"/>
        <v>-1</v>
      </c>
      <c r="O111" s="49">
        <f t="shared" si="12"/>
        <v>0</v>
      </c>
      <c r="P111" s="50">
        <f t="shared" si="15"/>
        <v>-1</v>
      </c>
    </row>
    <row r="112" spans="2:16">
      <c r="B112" s="62" t="s">
        <v>287</v>
      </c>
      <c r="C112" s="37"/>
      <c r="D112" s="63" t="s">
        <v>103</v>
      </c>
      <c r="E112" s="63" t="s">
        <v>288</v>
      </c>
      <c r="F112" s="37"/>
      <c r="G112" s="39" t="s">
        <v>105</v>
      </c>
      <c r="H112" s="58">
        <v>1340</v>
      </c>
      <c r="I112" s="59">
        <v>1411.7632047477746</v>
      </c>
      <c r="K112" s="51"/>
      <c r="L112" s="52"/>
      <c r="M112" s="49">
        <f t="shared" si="13"/>
        <v>0</v>
      </c>
      <c r="N112" s="50">
        <f t="shared" si="14"/>
        <v>-1</v>
      </c>
      <c r="O112" s="49">
        <f t="shared" si="12"/>
        <v>0</v>
      </c>
      <c r="P112" s="50">
        <f t="shared" si="15"/>
        <v>-1</v>
      </c>
    </row>
    <row r="113" spans="2:16">
      <c r="B113" s="62" t="s">
        <v>289</v>
      </c>
      <c r="C113" s="57"/>
      <c r="D113" s="63" t="s">
        <v>103</v>
      </c>
      <c r="E113" s="63" t="s">
        <v>290</v>
      </c>
      <c r="F113" s="37"/>
      <c r="G113" s="57" t="s">
        <v>105</v>
      </c>
      <c r="H113" s="58">
        <v>2461</v>
      </c>
      <c r="I113" s="36">
        <v>2711.4386197743861</v>
      </c>
      <c r="K113" s="51"/>
      <c r="L113" s="52"/>
      <c r="M113" s="49">
        <f t="shared" si="13"/>
        <v>0</v>
      </c>
      <c r="N113" s="50">
        <f t="shared" si="14"/>
        <v>-1</v>
      </c>
      <c r="O113" s="49">
        <f t="shared" si="12"/>
        <v>0</v>
      </c>
      <c r="P113" s="50">
        <f t="shared" si="15"/>
        <v>-1</v>
      </c>
    </row>
    <row r="114" spans="2:16">
      <c r="B114" s="62" t="s">
        <v>291</v>
      </c>
      <c r="C114" s="57"/>
      <c r="D114" s="63" t="s">
        <v>292</v>
      </c>
      <c r="E114" s="63" t="s">
        <v>293</v>
      </c>
      <c r="F114" s="37"/>
      <c r="G114" s="57" t="s">
        <v>105</v>
      </c>
      <c r="H114" s="58">
        <v>542</v>
      </c>
      <c r="I114" s="36">
        <v>565.35500000000002</v>
      </c>
      <c r="K114" s="51"/>
      <c r="L114" s="52"/>
      <c r="M114" s="49">
        <f t="shared" si="13"/>
        <v>0</v>
      </c>
      <c r="N114" s="50">
        <f t="shared" si="14"/>
        <v>-1</v>
      </c>
      <c r="O114" s="49">
        <f t="shared" si="12"/>
        <v>0</v>
      </c>
      <c r="P114" s="50">
        <f t="shared" si="15"/>
        <v>-1</v>
      </c>
    </row>
    <row r="115" spans="2:16">
      <c r="B115" s="62" t="s">
        <v>294</v>
      </c>
      <c r="C115" s="56"/>
      <c r="D115" s="63" t="s">
        <v>292</v>
      </c>
      <c r="E115" s="63" t="s">
        <v>295</v>
      </c>
      <c r="F115" s="37"/>
      <c r="G115" s="37" t="s">
        <v>105</v>
      </c>
      <c r="H115" s="35">
        <v>273</v>
      </c>
      <c r="I115" s="36">
        <v>278.11</v>
      </c>
      <c r="K115" s="51"/>
      <c r="L115" s="52"/>
      <c r="M115" s="49">
        <f t="shared" si="13"/>
        <v>0</v>
      </c>
      <c r="N115" s="50">
        <f t="shared" si="14"/>
        <v>-1</v>
      </c>
      <c r="O115" s="49">
        <f t="shared" si="12"/>
        <v>0</v>
      </c>
      <c r="P115" s="50">
        <f t="shared" si="15"/>
        <v>-1</v>
      </c>
    </row>
    <row r="116" spans="2:16">
      <c r="B116" s="62" t="s">
        <v>296</v>
      </c>
      <c r="C116" s="57"/>
      <c r="D116" s="63" t="s">
        <v>297</v>
      </c>
      <c r="E116" s="63" t="s">
        <v>298</v>
      </c>
      <c r="F116" s="37"/>
      <c r="G116" s="57" t="s">
        <v>105</v>
      </c>
      <c r="H116" s="58">
        <v>942</v>
      </c>
      <c r="I116" s="36">
        <v>982.52</v>
      </c>
      <c r="K116" s="51"/>
      <c r="L116" s="52"/>
      <c r="M116" s="49">
        <f t="shared" si="13"/>
        <v>0</v>
      </c>
      <c r="N116" s="50">
        <f t="shared" si="14"/>
        <v>-1</v>
      </c>
      <c r="O116" s="49">
        <f t="shared" si="12"/>
        <v>0</v>
      </c>
      <c r="P116" s="50">
        <f t="shared" si="15"/>
        <v>-1</v>
      </c>
    </row>
    <row r="117" spans="2:16">
      <c r="B117" s="62" t="s">
        <v>299</v>
      </c>
      <c r="C117" s="37"/>
      <c r="D117" s="63" t="s">
        <v>300</v>
      </c>
      <c r="E117" s="63" t="s">
        <v>300</v>
      </c>
      <c r="F117" s="37"/>
      <c r="G117" s="39" t="s">
        <v>108</v>
      </c>
      <c r="H117" s="58">
        <v>845</v>
      </c>
      <c r="I117" s="59">
        <v>878.25608108108111</v>
      </c>
      <c r="K117" s="51"/>
      <c r="L117" s="52"/>
      <c r="M117" s="49">
        <f t="shared" si="13"/>
        <v>0</v>
      </c>
      <c r="N117" s="50">
        <f t="shared" si="14"/>
        <v>-1</v>
      </c>
      <c r="O117" s="49">
        <f t="shared" si="12"/>
        <v>0</v>
      </c>
      <c r="P117" s="50">
        <f t="shared" si="15"/>
        <v>-1</v>
      </c>
    </row>
    <row r="118" spans="2:16">
      <c r="B118" s="62" t="s">
        <v>301</v>
      </c>
      <c r="C118" s="57"/>
      <c r="D118" s="63" t="s">
        <v>300</v>
      </c>
      <c r="E118" s="63" t="s">
        <v>302</v>
      </c>
      <c r="F118" s="37"/>
      <c r="G118" s="57" t="s">
        <v>108</v>
      </c>
      <c r="H118" s="58">
        <v>534</v>
      </c>
      <c r="I118" s="36">
        <v>562.30999999999995</v>
      </c>
      <c r="K118" s="51"/>
      <c r="L118" s="52"/>
      <c r="M118" s="49">
        <f t="shared" si="13"/>
        <v>0</v>
      </c>
      <c r="N118" s="50">
        <f t="shared" si="14"/>
        <v>-1</v>
      </c>
      <c r="O118" s="49">
        <f t="shared" si="12"/>
        <v>0</v>
      </c>
      <c r="P118" s="50">
        <f t="shared" si="15"/>
        <v>-1</v>
      </c>
    </row>
    <row r="119" spans="2:16">
      <c r="B119" s="62" t="s">
        <v>303</v>
      </c>
      <c r="C119" s="57"/>
      <c r="D119" s="63" t="s">
        <v>103</v>
      </c>
      <c r="E119" s="63" t="s">
        <v>304</v>
      </c>
      <c r="F119" s="37"/>
      <c r="G119" s="57" t="s">
        <v>108</v>
      </c>
      <c r="H119" s="58">
        <v>1599</v>
      </c>
      <c r="I119" s="36">
        <v>1831.8439297124601</v>
      </c>
      <c r="K119" s="51"/>
      <c r="L119" s="52"/>
      <c r="M119" s="49">
        <f t="shared" si="13"/>
        <v>0</v>
      </c>
      <c r="N119" s="50">
        <f t="shared" si="14"/>
        <v>-1</v>
      </c>
      <c r="O119" s="49">
        <f t="shared" si="12"/>
        <v>0</v>
      </c>
      <c r="P119" s="50">
        <f t="shared" si="15"/>
        <v>-1</v>
      </c>
    </row>
    <row r="120" spans="2:16">
      <c r="B120" s="62" t="s">
        <v>305</v>
      </c>
      <c r="C120" s="57"/>
      <c r="D120" s="63" t="s">
        <v>103</v>
      </c>
      <c r="E120" s="63" t="s">
        <v>306</v>
      </c>
      <c r="F120" s="37"/>
      <c r="G120" s="57" t="s">
        <v>108</v>
      </c>
      <c r="H120" s="58">
        <v>2280</v>
      </c>
      <c r="I120" s="36">
        <v>2349.2945768282661</v>
      </c>
      <c r="K120" s="51"/>
      <c r="L120" s="52"/>
      <c r="M120" s="49">
        <f t="shared" si="13"/>
        <v>0</v>
      </c>
      <c r="N120" s="50">
        <f t="shared" si="14"/>
        <v>-1</v>
      </c>
      <c r="O120" s="49">
        <f t="shared" si="12"/>
        <v>0</v>
      </c>
      <c r="P120" s="50">
        <f t="shared" si="15"/>
        <v>-1</v>
      </c>
    </row>
    <row r="121" spans="2:16">
      <c r="B121" s="62" t="s">
        <v>307</v>
      </c>
      <c r="C121" s="56"/>
      <c r="D121" s="63" t="s">
        <v>308</v>
      </c>
      <c r="E121" s="63"/>
      <c r="F121" s="37"/>
      <c r="G121" s="37" t="s">
        <v>108</v>
      </c>
      <c r="H121" s="35">
        <v>347</v>
      </c>
      <c r="I121" s="36">
        <v>374.83793969849245</v>
      </c>
      <c r="K121" s="51"/>
      <c r="L121" s="52"/>
      <c r="M121" s="49">
        <f t="shared" si="13"/>
        <v>0</v>
      </c>
      <c r="N121" s="50">
        <f t="shared" si="14"/>
        <v>-1</v>
      </c>
      <c r="O121" s="49">
        <f t="shared" si="12"/>
        <v>0</v>
      </c>
      <c r="P121" s="50">
        <f t="shared" si="15"/>
        <v>-1</v>
      </c>
    </row>
    <row r="122" spans="2:16">
      <c r="B122" s="62" t="s">
        <v>309</v>
      </c>
      <c r="C122" s="57"/>
      <c r="D122" s="63" t="s">
        <v>308</v>
      </c>
      <c r="E122" s="63"/>
      <c r="F122" s="37"/>
      <c r="G122" s="57" t="s">
        <v>108</v>
      </c>
      <c r="H122" s="58">
        <v>439</v>
      </c>
      <c r="I122" s="36">
        <v>456.75</v>
      </c>
      <c r="K122" s="51"/>
      <c r="L122" s="52"/>
      <c r="M122" s="49">
        <f t="shared" si="13"/>
        <v>0</v>
      </c>
      <c r="N122" s="50">
        <f t="shared" si="14"/>
        <v>-1</v>
      </c>
      <c r="O122" s="49">
        <f t="shared" si="12"/>
        <v>0</v>
      </c>
      <c r="P122" s="50">
        <f t="shared" si="15"/>
        <v>-1</v>
      </c>
    </row>
    <row r="123" spans="2:16">
      <c r="B123" s="62" t="s">
        <v>310</v>
      </c>
      <c r="C123" s="57"/>
      <c r="D123" s="63" t="s">
        <v>134</v>
      </c>
      <c r="E123" s="63" t="s">
        <v>311</v>
      </c>
      <c r="F123" s="37"/>
      <c r="G123" s="57" t="s">
        <v>108</v>
      </c>
      <c r="H123" s="58">
        <v>1002</v>
      </c>
      <c r="I123" s="36">
        <v>1023.5560928433268</v>
      </c>
      <c r="K123" s="51"/>
      <c r="L123" s="52"/>
      <c r="M123" s="49">
        <f t="shared" si="13"/>
        <v>0</v>
      </c>
      <c r="N123" s="50">
        <f t="shared" si="14"/>
        <v>-1</v>
      </c>
      <c r="O123" s="49">
        <f t="shared" si="12"/>
        <v>0</v>
      </c>
      <c r="P123" s="50">
        <f t="shared" si="15"/>
        <v>-1</v>
      </c>
    </row>
    <row r="124" spans="2:16">
      <c r="B124" s="62" t="s">
        <v>312</v>
      </c>
      <c r="C124" s="57"/>
      <c r="D124" s="63" t="s">
        <v>313</v>
      </c>
      <c r="E124" s="63" t="s">
        <v>314</v>
      </c>
      <c r="F124" s="37"/>
      <c r="G124" s="57" t="s">
        <v>108</v>
      </c>
      <c r="H124" s="58">
        <v>852</v>
      </c>
      <c r="I124" s="36">
        <v>864.78</v>
      </c>
      <c r="K124" s="51"/>
      <c r="L124" s="52"/>
      <c r="M124" s="49">
        <f t="shared" si="13"/>
        <v>0</v>
      </c>
      <c r="N124" s="50">
        <f t="shared" si="14"/>
        <v>-1</v>
      </c>
      <c r="O124" s="49">
        <f t="shared" si="12"/>
        <v>0</v>
      </c>
      <c r="P124" s="50">
        <f t="shared" si="15"/>
        <v>-1</v>
      </c>
    </row>
    <row r="125" spans="2:16">
      <c r="B125" s="62" t="s">
        <v>315</v>
      </c>
      <c r="C125" s="56"/>
      <c r="D125" s="63" t="s">
        <v>316</v>
      </c>
      <c r="E125" s="63"/>
      <c r="F125" s="37"/>
      <c r="G125" s="37" t="s">
        <v>108</v>
      </c>
      <c r="H125" s="35">
        <v>578</v>
      </c>
      <c r="I125" s="36">
        <v>598.85</v>
      </c>
      <c r="K125" s="51"/>
      <c r="L125" s="52"/>
      <c r="M125" s="49">
        <f t="shared" si="13"/>
        <v>0</v>
      </c>
      <c r="N125" s="50">
        <f t="shared" si="14"/>
        <v>-1</v>
      </c>
      <c r="O125" s="49">
        <f t="shared" si="12"/>
        <v>0</v>
      </c>
      <c r="P125" s="50">
        <f t="shared" si="15"/>
        <v>-1</v>
      </c>
    </row>
    <row r="126" spans="2:16">
      <c r="B126" s="62" t="s">
        <v>317</v>
      </c>
      <c r="C126" s="37"/>
      <c r="D126" s="63" t="s">
        <v>318</v>
      </c>
      <c r="E126" s="63"/>
      <c r="F126" s="37"/>
      <c r="G126" s="38" t="s">
        <v>112</v>
      </c>
      <c r="H126" s="58">
        <v>164</v>
      </c>
      <c r="I126" s="59">
        <v>179.655</v>
      </c>
      <c r="K126" s="51"/>
      <c r="L126" s="52"/>
      <c r="M126" s="49">
        <f t="shared" si="13"/>
        <v>0</v>
      </c>
      <c r="N126" s="50">
        <f t="shared" si="14"/>
        <v>-1</v>
      </c>
      <c r="O126" s="49">
        <f t="shared" si="12"/>
        <v>0</v>
      </c>
      <c r="P126" s="50">
        <f t="shared" si="15"/>
        <v>-1</v>
      </c>
    </row>
    <row r="127" spans="2:16">
      <c r="B127" s="62" t="s">
        <v>319</v>
      </c>
      <c r="C127" s="37"/>
      <c r="D127" s="63" t="s">
        <v>320</v>
      </c>
      <c r="E127" s="63"/>
      <c r="F127" s="37"/>
      <c r="G127" s="37" t="s">
        <v>112</v>
      </c>
      <c r="H127" s="58">
        <v>206</v>
      </c>
      <c r="I127" s="59">
        <v>311.0609756097561</v>
      </c>
      <c r="K127" s="51"/>
      <c r="L127" s="52"/>
      <c r="M127" s="49">
        <f t="shared" si="13"/>
        <v>0</v>
      </c>
      <c r="N127" s="50">
        <f t="shared" si="14"/>
        <v>-1</v>
      </c>
      <c r="O127" s="49">
        <f t="shared" si="12"/>
        <v>0</v>
      </c>
      <c r="P127" s="50">
        <f t="shared" si="15"/>
        <v>-1</v>
      </c>
    </row>
    <row r="128" spans="2:16">
      <c r="B128" s="62" t="s">
        <v>321</v>
      </c>
      <c r="C128" s="57"/>
      <c r="D128" s="63" t="s">
        <v>320</v>
      </c>
      <c r="E128" s="63"/>
      <c r="F128" s="37"/>
      <c r="G128" s="57" t="s">
        <v>112</v>
      </c>
      <c r="H128" s="58">
        <v>413</v>
      </c>
      <c r="I128" s="36">
        <v>431.375</v>
      </c>
      <c r="K128" s="51"/>
      <c r="L128" s="52"/>
      <c r="M128" s="49">
        <f t="shared" si="13"/>
        <v>0</v>
      </c>
      <c r="N128" s="50">
        <f t="shared" si="14"/>
        <v>-1</v>
      </c>
      <c r="O128" s="49">
        <f t="shared" si="12"/>
        <v>0</v>
      </c>
      <c r="P128" s="50">
        <f t="shared" si="15"/>
        <v>-1</v>
      </c>
    </row>
    <row r="129" spans="2:16">
      <c r="B129" s="62" t="s">
        <v>322</v>
      </c>
      <c r="C129" s="56"/>
      <c r="D129" s="63" t="s">
        <v>320</v>
      </c>
      <c r="E129" s="63"/>
      <c r="F129" s="37"/>
      <c r="G129" s="37" t="s">
        <v>112</v>
      </c>
      <c r="H129" s="35">
        <v>420</v>
      </c>
      <c r="I129" s="36">
        <v>426.71494464944647</v>
      </c>
      <c r="K129" s="51"/>
      <c r="L129" s="52"/>
      <c r="M129" s="49">
        <f t="shared" si="13"/>
        <v>0</v>
      </c>
      <c r="N129" s="50">
        <f t="shared" si="14"/>
        <v>-1</v>
      </c>
      <c r="O129" s="49">
        <f t="shared" ref="O129:O160" si="16">IF(K129="",0,(SUMIF($G$13:$G$593,K129,$I$13:$I$593)))</f>
        <v>0</v>
      </c>
      <c r="P129" s="50">
        <f t="shared" si="15"/>
        <v>-1</v>
      </c>
    </row>
    <row r="130" spans="2:16">
      <c r="B130" s="62" t="s">
        <v>323</v>
      </c>
      <c r="C130" s="56"/>
      <c r="D130" s="63" t="s">
        <v>324</v>
      </c>
      <c r="E130" s="63" t="s">
        <v>325</v>
      </c>
      <c r="F130" s="37"/>
      <c r="G130" s="37" t="s">
        <v>112</v>
      </c>
      <c r="H130" s="35">
        <v>627</v>
      </c>
      <c r="I130" s="36">
        <v>661.78</v>
      </c>
      <c r="K130" s="51"/>
      <c r="L130" s="52"/>
      <c r="M130" s="49">
        <f t="shared" si="13"/>
        <v>0</v>
      </c>
      <c r="N130" s="50">
        <f t="shared" si="14"/>
        <v>-1</v>
      </c>
      <c r="O130" s="49">
        <f t="shared" si="16"/>
        <v>0</v>
      </c>
      <c r="P130" s="50">
        <f t="shared" si="15"/>
        <v>-1</v>
      </c>
    </row>
    <row r="131" spans="2:16">
      <c r="B131" s="62" t="s">
        <v>326</v>
      </c>
      <c r="C131" s="37"/>
      <c r="D131" s="63" t="s">
        <v>324</v>
      </c>
      <c r="E131" s="63" t="s">
        <v>327</v>
      </c>
      <c r="F131" s="37"/>
      <c r="G131" s="37" t="s">
        <v>112</v>
      </c>
      <c r="H131" s="58">
        <v>436</v>
      </c>
      <c r="I131" s="59">
        <v>468.93</v>
      </c>
      <c r="K131" s="51"/>
      <c r="L131" s="52"/>
      <c r="M131" s="49">
        <f t="shared" si="13"/>
        <v>0</v>
      </c>
      <c r="N131" s="50">
        <f t="shared" si="14"/>
        <v>-1</v>
      </c>
      <c r="O131" s="49">
        <f t="shared" si="16"/>
        <v>0</v>
      </c>
      <c r="P131" s="50">
        <f t="shared" si="15"/>
        <v>-1</v>
      </c>
    </row>
    <row r="132" spans="2:16">
      <c r="B132" s="62" t="s">
        <v>328</v>
      </c>
      <c r="C132" s="56"/>
      <c r="D132" s="63" t="s">
        <v>329</v>
      </c>
      <c r="E132" s="63"/>
      <c r="F132" s="37"/>
      <c r="G132" s="37" t="s">
        <v>112</v>
      </c>
      <c r="H132" s="35">
        <v>206</v>
      </c>
      <c r="I132" s="36">
        <v>205.03</v>
      </c>
      <c r="K132" s="51"/>
      <c r="L132" s="52"/>
      <c r="M132" s="49">
        <f t="shared" si="13"/>
        <v>0</v>
      </c>
      <c r="N132" s="50">
        <f t="shared" si="14"/>
        <v>-1</v>
      </c>
      <c r="O132" s="49">
        <f t="shared" si="16"/>
        <v>0</v>
      </c>
      <c r="P132" s="50">
        <f t="shared" si="15"/>
        <v>-1</v>
      </c>
    </row>
    <row r="133" spans="2:16">
      <c r="B133" s="62" t="s">
        <v>330</v>
      </c>
      <c r="C133" s="37"/>
      <c r="D133" s="63" t="s">
        <v>331</v>
      </c>
      <c r="E133" s="63"/>
      <c r="F133" s="37"/>
      <c r="G133" s="39" t="s">
        <v>112</v>
      </c>
      <c r="H133" s="58">
        <v>2857</v>
      </c>
      <c r="I133" s="59">
        <v>2936.4521256345179</v>
      </c>
      <c r="K133" s="51"/>
      <c r="L133" s="52"/>
      <c r="M133" s="49">
        <f t="shared" si="13"/>
        <v>0</v>
      </c>
      <c r="N133" s="50">
        <f t="shared" si="14"/>
        <v>-1</v>
      </c>
      <c r="O133" s="49">
        <f t="shared" si="16"/>
        <v>0</v>
      </c>
      <c r="P133" s="50">
        <f t="shared" si="15"/>
        <v>-1</v>
      </c>
    </row>
    <row r="134" spans="2:16">
      <c r="B134" s="62" t="s">
        <v>332</v>
      </c>
      <c r="C134" s="57"/>
      <c r="D134" s="63" t="s">
        <v>333</v>
      </c>
      <c r="E134" s="63"/>
      <c r="F134" s="37"/>
      <c r="G134" s="57" t="s">
        <v>112</v>
      </c>
      <c r="H134" s="58">
        <v>2520</v>
      </c>
      <c r="I134" s="36">
        <v>2605.1727912431588</v>
      </c>
      <c r="K134" s="51"/>
      <c r="L134" s="52"/>
      <c r="M134" s="49">
        <f t="shared" si="13"/>
        <v>0</v>
      </c>
      <c r="N134" s="50">
        <f t="shared" si="14"/>
        <v>-1</v>
      </c>
      <c r="O134" s="49">
        <f t="shared" si="16"/>
        <v>0</v>
      </c>
      <c r="P134" s="50">
        <f t="shared" si="15"/>
        <v>-1</v>
      </c>
    </row>
    <row r="135" spans="2:16">
      <c r="B135" s="62" t="s">
        <v>334</v>
      </c>
      <c r="C135" s="57"/>
      <c r="D135" s="63" t="s">
        <v>335</v>
      </c>
      <c r="E135" s="63" t="s">
        <v>336</v>
      </c>
      <c r="F135" s="37"/>
      <c r="G135" s="57" t="s">
        <v>112</v>
      </c>
      <c r="H135" s="58">
        <v>378</v>
      </c>
      <c r="I135" s="36">
        <v>452.69</v>
      </c>
      <c r="K135" s="51"/>
      <c r="L135" s="52"/>
      <c r="M135" s="49">
        <f t="shared" si="13"/>
        <v>0</v>
      </c>
      <c r="N135" s="50">
        <f t="shared" si="14"/>
        <v>-1</v>
      </c>
      <c r="O135" s="49">
        <f t="shared" si="16"/>
        <v>0</v>
      </c>
      <c r="P135" s="50">
        <f t="shared" si="15"/>
        <v>-1</v>
      </c>
    </row>
    <row r="136" spans="2:16">
      <c r="B136" s="62" t="s">
        <v>337</v>
      </c>
      <c r="C136" s="56"/>
      <c r="D136" s="63" t="s">
        <v>335</v>
      </c>
      <c r="E136" s="63" t="s">
        <v>338</v>
      </c>
      <c r="F136" s="37"/>
      <c r="G136" s="57" t="s">
        <v>112</v>
      </c>
      <c r="H136" s="35">
        <v>268</v>
      </c>
      <c r="I136" s="36">
        <v>271.28571428571428</v>
      </c>
      <c r="K136" s="51"/>
      <c r="L136" s="52"/>
      <c r="M136" s="49">
        <f t="shared" si="13"/>
        <v>0</v>
      </c>
      <c r="N136" s="50">
        <f t="shared" si="14"/>
        <v>-1</v>
      </c>
      <c r="O136" s="49">
        <f t="shared" si="16"/>
        <v>0</v>
      </c>
      <c r="P136" s="50">
        <f t="shared" si="15"/>
        <v>-1</v>
      </c>
    </row>
    <row r="137" spans="2:16">
      <c r="B137" s="62" t="s">
        <v>339</v>
      </c>
      <c r="C137" s="56"/>
      <c r="D137" s="63" t="s">
        <v>340</v>
      </c>
      <c r="E137" s="63"/>
      <c r="F137" s="37"/>
      <c r="G137" s="37" t="s">
        <v>112</v>
      </c>
      <c r="H137" s="35">
        <v>223</v>
      </c>
      <c r="I137" s="36">
        <v>241.57</v>
      </c>
      <c r="K137" s="51"/>
      <c r="L137" s="52"/>
      <c r="M137" s="49">
        <f t="shared" si="13"/>
        <v>0</v>
      </c>
      <c r="N137" s="50">
        <f t="shared" si="14"/>
        <v>-1</v>
      </c>
      <c r="O137" s="49">
        <f t="shared" si="16"/>
        <v>0</v>
      </c>
      <c r="P137" s="50">
        <f t="shared" si="15"/>
        <v>-1</v>
      </c>
    </row>
    <row r="138" spans="2:16">
      <c r="B138" s="62" t="s">
        <v>341</v>
      </c>
      <c r="C138" s="57"/>
      <c r="D138" s="63" t="s">
        <v>342</v>
      </c>
      <c r="E138" s="63" t="s">
        <v>343</v>
      </c>
      <c r="F138" s="37"/>
      <c r="G138" s="57" t="s">
        <v>115</v>
      </c>
      <c r="H138" s="58">
        <v>1791</v>
      </c>
      <c r="I138" s="36">
        <v>1975.1308333333334</v>
      </c>
      <c r="K138" s="51"/>
      <c r="L138" s="52"/>
      <c r="M138" s="49">
        <f t="shared" si="13"/>
        <v>0</v>
      </c>
      <c r="N138" s="50">
        <f t="shared" si="14"/>
        <v>-1</v>
      </c>
      <c r="O138" s="49">
        <f t="shared" si="16"/>
        <v>0</v>
      </c>
      <c r="P138" s="50">
        <f t="shared" si="15"/>
        <v>-1</v>
      </c>
    </row>
    <row r="139" spans="2:16">
      <c r="B139" s="62" t="s">
        <v>344</v>
      </c>
      <c r="C139" s="56"/>
      <c r="D139" s="63" t="s">
        <v>342</v>
      </c>
      <c r="E139" s="63" t="s">
        <v>345</v>
      </c>
      <c r="F139" s="37"/>
      <c r="G139" s="37" t="s">
        <v>115</v>
      </c>
      <c r="H139" s="35">
        <v>3542</v>
      </c>
      <c r="I139" s="36">
        <v>3622.3439655172415</v>
      </c>
      <c r="K139" s="51"/>
      <c r="L139" s="52"/>
      <c r="M139" s="49">
        <f t="shared" si="13"/>
        <v>0</v>
      </c>
      <c r="N139" s="50">
        <f t="shared" si="14"/>
        <v>-1</v>
      </c>
      <c r="O139" s="49">
        <f t="shared" si="16"/>
        <v>0</v>
      </c>
      <c r="P139" s="50">
        <f t="shared" si="15"/>
        <v>-1</v>
      </c>
    </row>
    <row r="140" spans="2:16">
      <c r="B140" s="62" t="s">
        <v>346</v>
      </c>
      <c r="C140" s="57"/>
      <c r="D140" s="63" t="s">
        <v>347</v>
      </c>
      <c r="E140" s="63"/>
      <c r="F140" s="37"/>
      <c r="G140" s="57" t="s">
        <v>115</v>
      </c>
      <c r="H140" s="58">
        <v>603</v>
      </c>
      <c r="I140" s="36">
        <v>606.97</v>
      </c>
      <c r="K140" s="51"/>
      <c r="L140" s="52"/>
      <c r="M140" s="49">
        <f t="shared" si="13"/>
        <v>0</v>
      </c>
      <c r="N140" s="50">
        <f t="shared" si="14"/>
        <v>-1</v>
      </c>
      <c r="O140" s="49">
        <f t="shared" si="16"/>
        <v>0</v>
      </c>
      <c r="P140" s="50">
        <f t="shared" si="15"/>
        <v>-1</v>
      </c>
    </row>
    <row r="141" spans="2:16">
      <c r="B141" s="62" t="s">
        <v>348</v>
      </c>
      <c r="C141" s="37"/>
      <c r="D141" s="63" t="s">
        <v>349</v>
      </c>
      <c r="E141" s="63"/>
      <c r="F141" s="37"/>
      <c r="G141" s="38" t="s">
        <v>115</v>
      </c>
      <c r="H141" s="58">
        <v>1882</v>
      </c>
      <c r="I141" s="59">
        <v>1925.4304347826087</v>
      </c>
      <c r="K141" s="51"/>
      <c r="L141" s="52"/>
      <c r="M141" s="49">
        <f t="shared" ref="M141:M166" si="17">IF(K141="",0,(SUMIF($G$13:$G$593,K141,$H$13:$H$593)))</f>
        <v>0</v>
      </c>
      <c r="N141" s="50">
        <f t="shared" ref="N141:N166" si="18">IF(K141="",-1,(-($L$6-(M141/L141))/$L$6))</f>
        <v>-1</v>
      </c>
      <c r="O141" s="49">
        <f t="shared" si="16"/>
        <v>0</v>
      </c>
      <c r="P141" s="50">
        <f t="shared" ref="P141:P166" si="19">IF(K141="",-1,(-($M$6-(O141/L141))/$M$6))</f>
        <v>-1</v>
      </c>
    </row>
    <row r="142" spans="2:16">
      <c r="B142" s="62" t="s">
        <v>350</v>
      </c>
      <c r="C142" s="57"/>
      <c r="D142" s="63" t="s">
        <v>117</v>
      </c>
      <c r="E142" s="63"/>
      <c r="F142" s="37"/>
      <c r="G142" s="57" t="s">
        <v>117</v>
      </c>
      <c r="H142" s="58">
        <v>1190</v>
      </c>
      <c r="I142" s="36">
        <v>1246.42</v>
      </c>
      <c r="K142" s="51"/>
      <c r="L142" s="52"/>
      <c r="M142" s="49">
        <f t="shared" si="17"/>
        <v>0</v>
      </c>
      <c r="N142" s="50">
        <f t="shared" si="18"/>
        <v>-1</v>
      </c>
      <c r="O142" s="49">
        <f t="shared" si="16"/>
        <v>0</v>
      </c>
      <c r="P142" s="50">
        <f t="shared" si="19"/>
        <v>-1</v>
      </c>
    </row>
    <row r="143" spans="2:16">
      <c r="B143" s="62" t="s">
        <v>351</v>
      </c>
      <c r="C143" s="56"/>
      <c r="D143" s="63" t="s">
        <v>117</v>
      </c>
      <c r="E143" s="63"/>
      <c r="F143" s="37"/>
      <c r="G143" s="37" t="s">
        <v>117</v>
      </c>
      <c r="H143" s="35">
        <v>1203</v>
      </c>
      <c r="I143" s="36">
        <v>1343.3117608409987</v>
      </c>
      <c r="K143" s="51"/>
      <c r="L143" s="52"/>
      <c r="M143" s="49">
        <f t="shared" si="17"/>
        <v>0</v>
      </c>
      <c r="N143" s="50">
        <f t="shared" si="18"/>
        <v>-1</v>
      </c>
      <c r="O143" s="49">
        <f t="shared" si="16"/>
        <v>0</v>
      </c>
      <c r="P143" s="50">
        <f t="shared" si="19"/>
        <v>-1</v>
      </c>
    </row>
    <row r="144" spans="2:16">
      <c r="B144" s="62" t="s">
        <v>352</v>
      </c>
      <c r="C144" s="57"/>
      <c r="D144" s="63" t="s">
        <v>117</v>
      </c>
      <c r="E144" s="63"/>
      <c r="F144" s="37"/>
      <c r="G144" s="57" t="s">
        <v>117</v>
      </c>
      <c r="H144" s="58">
        <v>539</v>
      </c>
      <c r="I144" s="36">
        <v>561.29499999999996</v>
      </c>
      <c r="K144" s="51"/>
      <c r="L144" s="52"/>
      <c r="M144" s="49">
        <f t="shared" si="17"/>
        <v>0</v>
      </c>
      <c r="N144" s="50">
        <f t="shared" si="18"/>
        <v>-1</v>
      </c>
      <c r="O144" s="49">
        <f t="shared" si="16"/>
        <v>0</v>
      </c>
      <c r="P144" s="50">
        <f t="shared" si="19"/>
        <v>-1</v>
      </c>
    </row>
    <row r="145" spans="2:16">
      <c r="B145" s="62" t="s">
        <v>353</v>
      </c>
      <c r="C145" s="56"/>
      <c r="D145" s="63" t="s">
        <v>117</v>
      </c>
      <c r="E145" s="63"/>
      <c r="F145" s="37"/>
      <c r="G145" s="37" t="s">
        <v>117</v>
      </c>
      <c r="H145" s="35">
        <v>2673</v>
      </c>
      <c r="I145" s="36">
        <v>2851.8390194954127</v>
      </c>
      <c r="K145" s="51"/>
      <c r="L145" s="52"/>
      <c r="M145" s="49">
        <f t="shared" si="17"/>
        <v>0</v>
      </c>
      <c r="N145" s="50">
        <f t="shared" si="18"/>
        <v>-1</v>
      </c>
      <c r="O145" s="49">
        <f t="shared" si="16"/>
        <v>0</v>
      </c>
      <c r="P145" s="50">
        <f t="shared" si="19"/>
        <v>-1</v>
      </c>
    </row>
    <row r="146" spans="2:16">
      <c r="B146" s="62" t="s">
        <v>354</v>
      </c>
      <c r="C146" s="57"/>
      <c r="D146" s="63" t="s">
        <v>117</v>
      </c>
      <c r="E146" s="63"/>
      <c r="F146" s="37"/>
      <c r="G146" s="57" t="s">
        <v>117</v>
      </c>
      <c r="H146" s="58">
        <v>552</v>
      </c>
      <c r="I146" s="36">
        <v>595.37777777777774</v>
      </c>
      <c r="K146" s="51"/>
      <c r="L146" s="52"/>
      <c r="M146" s="49">
        <f t="shared" si="17"/>
        <v>0</v>
      </c>
      <c r="N146" s="50">
        <f t="shared" si="18"/>
        <v>-1</v>
      </c>
      <c r="O146" s="49">
        <f t="shared" si="16"/>
        <v>0</v>
      </c>
      <c r="P146" s="50">
        <f t="shared" si="19"/>
        <v>-1</v>
      </c>
    </row>
    <row r="147" spans="2:16">
      <c r="B147" s="62" t="s">
        <v>355</v>
      </c>
      <c r="C147" s="37"/>
      <c r="D147" s="63" t="s">
        <v>356</v>
      </c>
      <c r="E147" s="63"/>
      <c r="F147" s="37"/>
      <c r="G147" s="39" t="s">
        <v>117</v>
      </c>
      <c r="H147" s="58">
        <v>456</v>
      </c>
      <c r="I147" s="59">
        <v>468.93</v>
      </c>
      <c r="K147" s="51"/>
      <c r="L147" s="52"/>
      <c r="M147" s="49">
        <f t="shared" si="17"/>
        <v>0</v>
      </c>
      <c r="N147" s="50">
        <f t="shared" si="18"/>
        <v>-1</v>
      </c>
      <c r="O147" s="49">
        <f t="shared" si="16"/>
        <v>0</v>
      </c>
      <c r="P147" s="50">
        <f t="shared" si="19"/>
        <v>-1</v>
      </c>
    </row>
    <row r="148" spans="2:16">
      <c r="B148" s="62" t="s">
        <v>357</v>
      </c>
      <c r="C148" s="57"/>
      <c r="D148" s="63" t="s">
        <v>128</v>
      </c>
      <c r="E148" s="63" t="s">
        <v>358</v>
      </c>
      <c r="F148" s="37"/>
      <c r="G148" s="57" t="s">
        <v>117</v>
      </c>
      <c r="H148" s="58">
        <v>922</v>
      </c>
      <c r="I148" s="36">
        <v>942.84075723830733</v>
      </c>
      <c r="K148" s="51"/>
      <c r="L148" s="52"/>
      <c r="M148" s="49">
        <f t="shared" si="17"/>
        <v>0</v>
      </c>
      <c r="N148" s="50">
        <f t="shared" si="18"/>
        <v>-1</v>
      </c>
      <c r="O148" s="49">
        <f t="shared" si="16"/>
        <v>0</v>
      </c>
      <c r="P148" s="50">
        <f t="shared" si="19"/>
        <v>-1</v>
      </c>
    </row>
    <row r="149" spans="2:16">
      <c r="B149" s="62" t="s">
        <v>359</v>
      </c>
      <c r="C149" s="56"/>
      <c r="D149" s="63" t="s">
        <v>120</v>
      </c>
      <c r="E149" s="63"/>
      <c r="F149" s="37"/>
      <c r="G149" s="37" t="s">
        <v>120</v>
      </c>
      <c r="H149" s="35">
        <v>1565</v>
      </c>
      <c r="I149" s="36">
        <v>1607.76</v>
      </c>
      <c r="K149" s="51"/>
      <c r="L149" s="52"/>
      <c r="M149" s="49">
        <f t="shared" si="17"/>
        <v>0</v>
      </c>
      <c r="N149" s="50">
        <f t="shared" si="18"/>
        <v>-1</v>
      </c>
      <c r="O149" s="49">
        <f t="shared" si="16"/>
        <v>0</v>
      </c>
      <c r="P149" s="50">
        <f t="shared" si="19"/>
        <v>-1</v>
      </c>
    </row>
    <row r="150" spans="2:16">
      <c r="B150" s="62" t="s">
        <v>360</v>
      </c>
      <c r="C150" s="57"/>
      <c r="D150" s="63" t="s">
        <v>120</v>
      </c>
      <c r="E150" s="63"/>
      <c r="F150" s="37"/>
      <c r="G150" s="57" t="s">
        <v>120</v>
      </c>
      <c r="H150" s="58">
        <v>2275</v>
      </c>
      <c r="I150" s="36">
        <v>2286.7950000000001</v>
      </c>
      <c r="K150" s="51"/>
      <c r="L150" s="52"/>
      <c r="M150" s="49">
        <f t="shared" si="17"/>
        <v>0</v>
      </c>
      <c r="N150" s="50">
        <f t="shared" si="18"/>
        <v>-1</v>
      </c>
      <c r="O150" s="49">
        <f t="shared" si="16"/>
        <v>0</v>
      </c>
      <c r="P150" s="50">
        <f t="shared" si="19"/>
        <v>-1</v>
      </c>
    </row>
    <row r="151" spans="2:16">
      <c r="B151" s="62" t="s">
        <v>361</v>
      </c>
      <c r="C151" s="56"/>
      <c r="D151" s="37"/>
      <c r="E151" s="63"/>
      <c r="F151" s="37"/>
      <c r="G151" s="37" t="s">
        <v>120</v>
      </c>
      <c r="H151" s="35">
        <v>2900</v>
      </c>
      <c r="I151" s="36">
        <v>2952.6350000000002</v>
      </c>
      <c r="K151" s="51"/>
      <c r="L151" s="52"/>
      <c r="M151" s="49">
        <f t="shared" si="17"/>
        <v>0</v>
      </c>
      <c r="N151" s="50">
        <f t="shared" si="18"/>
        <v>-1</v>
      </c>
      <c r="O151" s="49">
        <f t="shared" si="16"/>
        <v>0</v>
      </c>
      <c r="P151" s="50">
        <f t="shared" si="19"/>
        <v>-1</v>
      </c>
    </row>
    <row r="152" spans="2:16">
      <c r="B152" s="62" t="s">
        <v>362</v>
      </c>
      <c r="C152" s="56"/>
      <c r="D152" s="37"/>
      <c r="E152" s="63"/>
      <c r="F152" s="37"/>
      <c r="G152" s="37" t="s">
        <v>120</v>
      </c>
      <c r="H152" s="35">
        <v>1872</v>
      </c>
      <c r="I152" s="36">
        <v>1945.137194473964</v>
      </c>
      <c r="K152" s="51"/>
      <c r="L152" s="52"/>
      <c r="M152" s="49">
        <f t="shared" si="17"/>
        <v>0</v>
      </c>
      <c r="N152" s="50">
        <f t="shared" si="18"/>
        <v>-1</v>
      </c>
      <c r="O152" s="49">
        <f t="shared" si="16"/>
        <v>0</v>
      </c>
      <c r="P152" s="50">
        <f t="shared" si="19"/>
        <v>-1</v>
      </c>
    </row>
    <row r="153" spans="2:16">
      <c r="B153" s="62" t="s">
        <v>363</v>
      </c>
      <c r="C153" s="57"/>
      <c r="D153" s="63" t="s">
        <v>342</v>
      </c>
      <c r="E153" s="63" t="s">
        <v>364</v>
      </c>
      <c r="F153" s="37"/>
      <c r="G153" s="57" t="s">
        <v>123</v>
      </c>
      <c r="H153" s="58">
        <v>3935</v>
      </c>
      <c r="I153" s="36">
        <v>4117.9142657992561</v>
      </c>
      <c r="K153" s="51"/>
      <c r="L153" s="52"/>
      <c r="M153" s="49">
        <f t="shared" si="17"/>
        <v>0</v>
      </c>
      <c r="N153" s="50">
        <f t="shared" si="18"/>
        <v>-1</v>
      </c>
      <c r="O153" s="49">
        <f t="shared" si="16"/>
        <v>0</v>
      </c>
      <c r="P153" s="50">
        <f t="shared" si="19"/>
        <v>-1</v>
      </c>
    </row>
    <row r="154" spans="2:16">
      <c r="B154" s="62" t="s">
        <v>365</v>
      </c>
      <c r="C154" s="37"/>
      <c r="D154" s="63" t="s">
        <v>366</v>
      </c>
      <c r="E154" s="63" t="s">
        <v>367</v>
      </c>
      <c r="F154" s="37"/>
      <c r="G154" s="38" t="s">
        <v>123</v>
      </c>
      <c r="H154" s="58">
        <v>3279</v>
      </c>
      <c r="I154" s="59">
        <v>3417.3641371557055</v>
      </c>
      <c r="K154" s="51"/>
      <c r="L154" s="52"/>
      <c r="M154" s="49">
        <f t="shared" si="17"/>
        <v>0</v>
      </c>
      <c r="N154" s="50">
        <f t="shared" si="18"/>
        <v>-1</v>
      </c>
      <c r="O154" s="49">
        <f t="shared" si="16"/>
        <v>0</v>
      </c>
      <c r="P154" s="50">
        <f t="shared" si="19"/>
        <v>-1</v>
      </c>
    </row>
    <row r="155" spans="2:16">
      <c r="B155" s="62" t="s">
        <v>368</v>
      </c>
      <c r="C155" s="56"/>
      <c r="D155" s="63" t="s">
        <v>369</v>
      </c>
      <c r="E155" s="63" t="s">
        <v>370</v>
      </c>
      <c r="F155" s="37"/>
      <c r="G155" s="53" t="s">
        <v>125</v>
      </c>
      <c r="H155" s="35">
        <v>4527</v>
      </c>
      <c r="I155" s="36">
        <v>4702.4949999999999</v>
      </c>
      <c r="K155" s="51"/>
      <c r="L155" s="52"/>
      <c r="M155" s="49">
        <f t="shared" si="17"/>
        <v>0</v>
      </c>
      <c r="N155" s="50">
        <f t="shared" si="18"/>
        <v>-1</v>
      </c>
      <c r="O155" s="49">
        <f t="shared" si="16"/>
        <v>0</v>
      </c>
      <c r="P155" s="50">
        <f t="shared" si="19"/>
        <v>-1</v>
      </c>
    </row>
    <row r="156" spans="2:16">
      <c r="B156" s="62" t="s">
        <v>371</v>
      </c>
      <c r="C156" s="37"/>
      <c r="D156" s="63" t="s">
        <v>372</v>
      </c>
      <c r="E156" s="63"/>
      <c r="F156" s="37"/>
      <c r="G156" s="53" t="s">
        <v>125</v>
      </c>
      <c r="H156" s="58">
        <v>767</v>
      </c>
      <c r="I156" s="59">
        <v>789.67</v>
      </c>
      <c r="K156" s="51"/>
      <c r="L156" s="52"/>
      <c r="M156" s="49">
        <f t="shared" si="17"/>
        <v>0</v>
      </c>
      <c r="N156" s="50">
        <f t="shared" si="18"/>
        <v>-1</v>
      </c>
      <c r="O156" s="49">
        <f t="shared" si="16"/>
        <v>0</v>
      </c>
      <c r="P156" s="50">
        <f t="shared" si="19"/>
        <v>-1</v>
      </c>
    </row>
    <row r="157" spans="2:16">
      <c r="B157" s="62" t="s">
        <v>373</v>
      </c>
      <c r="C157" s="37"/>
      <c r="D157" s="63" t="s">
        <v>372</v>
      </c>
      <c r="E157" s="63"/>
      <c r="F157" s="37"/>
      <c r="G157" s="53" t="s">
        <v>125</v>
      </c>
      <c r="H157" s="58">
        <v>422</v>
      </c>
      <c r="I157" s="59">
        <v>456.04871794871792</v>
      </c>
      <c r="K157" s="51"/>
      <c r="L157" s="52"/>
      <c r="M157" s="49">
        <f t="shared" si="17"/>
        <v>0</v>
      </c>
      <c r="N157" s="50">
        <f t="shared" si="18"/>
        <v>-1</v>
      </c>
      <c r="O157" s="49">
        <f t="shared" si="16"/>
        <v>0</v>
      </c>
      <c r="P157" s="50">
        <f t="shared" si="19"/>
        <v>-1</v>
      </c>
    </row>
    <row r="158" spans="2:16">
      <c r="B158" s="62" t="s">
        <v>374</v>
      </c>
      <c r="C158" s="37"/>
      <c r="D158" s="63" t="s">
        <v>375</v>
      </c>
      <c r="E158" s="63" t="s">
        <v>376</v>
      </c>
      <c r="F158" s="37"/>
      <c r="G158" s="53" t="s">
        <v>125</v>
      </c>
      <c r="H158" s="58">
        <v>2611</v>
      </c>
      <c r="I158" s="59">
        <v>2683.7501305483029</v>
      </c>
      <c r="K158" s="51"/>
      <c r="L158" s="52"/>
      <c r="M158" s="49">
        <f t="shared" si="17"/>
        <v>0</v>
      </c>
      <c r="N158" s="50">
        <f t="shared" si="18"/>
        <v>-1</v>
      </c>
      <c r="O158" s="49">
        <f t="shared" si="16"/>
        <v>0</v>
      </c>
      <c r="P158" s="50">
        <f t="shared" si="19"/>
        <v>-1</v>
      </c>
    </row>
    <row r="159" spans="2:16">
      <c r="B159" s="62" t="s">
        <v>377</v>
      </c>
      <c r="C159" s="57"/>
      <c r="D159" s="63" t="s">
        <v>81</v>
      </c>
      <c r="E159" s="63" t="s">
        <v>378</v>
      </c>
      <c r="F159" s="37"/>
      <c r="G159" s="57" t="s">
        <v>128</v>
      </c>
      <c r="H159" s="58">
        <v>838</v>
      </c>
      <c r="I159" s="36">
        <v>898.27499999999998</v>
      </c>
      <c r="K159" s="51"/>
      <c r="L159" s="52"/>
      <c r="M159" s="49">
        <f t="shared" si="17"/>
        <v>0</v>
      </c>
      <c r="N159" s="50">
        <f t="shared" si="18"/>
        <v>-1</v>
      </c>
      <c r="O159" s="49">
        <f t="shared" si="16"/>
        <v>0</v>
      </c>
      <c r="P159" s="50">
        <f t="shared" si="19"/>
        <v>-1</v>
      </c>
    </row>
    <row r="160" spans="2:16">
      <c r="B160" s="62" t="s">
        <v>379</v>
      </c>
      <c r="C160" s="57"/>
      <c r="D160" s="63" t="s">
        <v>128</v>
      </c>
      <c r="E160" s="63" t="s">
        <v>380</v>
      </c>
      <c r="F160" s="37"/>
      <c r="G160" s="57" t="s">
        <v>128</v>
      </c>
      <c r="H160" s="58">
        <v>2655</v>
      </c>
      <c r="I160" s="36">
        <v>2728.6101449275361</v>
      </c>
      <c r="K160" s="51"/>
      <c r="L160" s="52"/>
      <c r="M160" s="49">
        <f t="shared" si="17"/>
        <v>0</v>
      </c>
      <c r="N160" s="50">
        <f t="shared" si="18"/>
        <v>-1</v>
      </c>
      <c r="O160" s="49">
        <f t="shared" si="16"/>
        <v>0</v>
      </c>
      <c r="P160" s="50">
        <f t="shared" si="19"/>
        <v>-1</v>
      </c>
    </row>
    <row r="161" spans="2:16">
      <c r="B161" s="62" t="s">
        <v>381</v>
      </c>
      <c r="C161" s="56"/>
      <c r="D161" s="63" t="s">
        <v>128</v>
      </c>
      <c r="E161" s="63" t="s">
        <v>382</v>
      </c>
      <c r="F161" s="37"/>
      <c r="G161" s="37" t="s">
        <v>128</v>
      </c>
      <c r="H161" s="35">
        <v>2767</v>
      </c>
      <c r="I161" s="36">
        <v>2869.4050000000002</v>
      </c>
      <c r="K161" s="51"/>
      <c r="L161" s="52"/>
      <c r="M161" s="49">
        <f t="shared" si="17"/>
        <v>0</v>
      </c>
      <c r="N161" s="50">
        <f t="shared" si="18"/>
        <v>-1</v>
      </c>
      <c r="O161" s="49">
        <f t="shared" ref="O161:O166" si="20">IF(K161="",0,(SUMIF($G$13:$G$593,K161,$I$13:$I$593)))</f>
        <v>0</v>
      </c>
      <c r="P161" s="50">
        <f t="shared" si="19"/>
        <v>-1</v>
      </c>
    </row>
    <row r="162" spans="2:16">
      <c r="B162" s="62" t="s">
        <v>383</v>
      </c>
      <c r="C162" s="37"/>
      <c r="D162" s="63" t="s">
        <v>384</v>
      </c>
      <c r="E162" s="63"/>
      <c r="F162" s="37"/>
      <c r="G162" s="39" t="s">
        <v>128</v>
      </c>
      <c r="H162" s="58">
        <v>695</v>
      </c>
      <c r="I162" s="59">
        <v>703.39499999999998</v>
      </c>
      <c r="K162" s="51"/>
      <c r="L162" s="52"/>
      <c r="M162" s="49">
        <f t="shared" si="17"/>
        <v>0</v>
      </c>
      <c r="N162" s="50">
        <f t="shared" si="18"/>
        <v>-1</v>
      </c>
      <c r="O162" s="49">
        <f t="shared" si="20"/>
        <v>0</v>
      </c>
      <c r="P162" s="50">
        <f t="shared" si="19"/>
        <v>-1</v>
      </c>
    </row>
    <row r="163" spans="2:16">
      <c r="B163" s="60" t="s">
        <v>385</v>
      </c>
      <c r="C163" s="57"/>
      <c r="D163" s="57" t="s">
        <v>386</v>
      </c>
      <c r="E163" s="57"/>
      <c r="F163" s="37"/>
      <c r="G163" s="57" t="s">
        <v>131</v>
      </c>
      <c r="H163" s="58">
        <v>522</v>
      </c>
      <c r="I163" s="36">
        <v>559.609375</v>
      </c>
      <c r="K163" s="51"/>
      <c r="L163" s="52"/>
      <c r="M163" s="49">
        <f t="shared" si="17"/>
        <v>0</v>
      </c>
      <c r="N163" s="50">
        <f t="shared" si="18"/>
        <v>-1</v>
      </c>
      <c r="O163" s="49">
        <f t="shared" si="20"/>
        <v>0</v>
      </c>
      <c r="P163" s="50">
        <f t="shared" si="19"/>
        <v>-1</v>
      </c>
    </row>
    <row r="164" spans="2:16">
      <c r="B164" s="60" t="s">
        <v>387</v>
      </c>
      <c r="C164" s="57"/>
      <c r="D164" s="57" t="s">
        <v>388</v>
      </c>
      <c r="E164" s="57"/>
      <c r="F164" s="37"/>
      <c r="G164" s="57" t="s">
        <v>131</v>
      </c>
      <c r="H164" s="58">
        <v>77</v>
      </c>
      <c r="I164" s="36">
        <v>78.155000000000001</v>
      </c>
      <c r="K164" s="51"/>
      <c r="L164" s="52"/>
      <c r="M164" s="49">
        <f t="shared" si="17"/>
        <v>0</v>
      </c>
      <c r="N164" s="50">
        <f t="shared" si="18"/>
        <v>-1</v>
      </c>
      <c r="O164" s="49">
        <f t="shared" si="20"/>
        <v>0</v>
      </c>
      <c r="P164" s="50">
        <f t="shared" si="19"/>
        <v>-1</v>
      </c>
    </row>
    <row r="165" spans="2:16">
      <c r="B165" s="60" t="s">
        <v>389</v>
      </c>
      <c r="C165" s="57"/>
      <c r="D165" s="57" t="s">
        <v>131</v>
      </c>
      <c r="E165" s="57"/>
      <c r="F165" s="37"/>
      <c r="G165" s="57" t="s">
        <v>131</v>
      </c>
      <c r="H165" s="58">
        <v>695</v>
      </c>
      <c r="I165" s="36">
        <v>736.89</v>
      </c>
      <c r="K165" s="51"/>
      <c r="L165" s="52"/>
      <c r="M165" s="49">
        <f t="shared" si="17"/>
        <v>0</v>
      </c>
      <c r="N165" s="50">
        <f t="shared" si="18"/>
        <v>-1</v>
      </c>
      <c r="O165" s="49">
        <f t="shared" si="20"/>
        <v>0</v>
      </c>
      <c r="P165" s="50">
        <f t="shared" si="19"/>
        <v>-1</v>
      </c>
    </row>
    <row r="166" spans="2:16">
      <c r="B166" s="60" t="s">
        <v>390</v>
      </c>
      <c r="C166" s="57"/>
      <c r="D166" s="57" t="s">
        <v>391</v>
      </c>
      <c r="E166" s="57"/>
      <c r="F166" s="37"/>
      <c r="G166" s="57" t="s">
        <v>131</v>
      </c>
      <c r="H166" s="58">
        <v>75</v>
      </c>
      <c r="I166" s="36">
        <v>77.14</v>
      </c>
      <c r="K166" s="51"/>
      <c r="L166" s="52"/>
      <c r="M166" s="49">
        <f t="shared" si="17"/>
        <v>0</v>
      </c>
      <c r="N166" s="50">
        <f t="shared" si="18"/>
        <v>-1</v>
      </c>
      <c r="O166" s="49">
        <f t="shared" si="20"/>
        <v>0</v>
      </c>
      <c r="P166" s="50">
        <f t="shared" si="19"/>
        <v>-1</v>
      </c>
    </row>
    <row r="167" spans="2:16">
      <c r="B167" s="60" t="s">
        <v>392</v>
      </c>
      <c r="C167" s="57"/>
      <c r="D167" s="57" t="s">
        <v>393</v>
      </c>
      <c r="E167" s="57"/>
      <c r="F167" s="37"/>
      <c r="G167" s="57" t="s">
        <v>131</v>
      </c>
      <c r="H167" s="58">
        <v>55</v>
      </c>
      <c r="I167" s="36">
        <v>57.854999999999997</v>
      </c>
      <c r="K167" s="51"/>
      <c r="L167" s="52"/>
      <c r="M167" s="52"/>
      <c r="N167" s="52"/>
      <c r="O167" s="52"/>
      <c r="P167" s="52"/>
    </row>
    <row r="168" spans="2:16">
      <c r="B168" s="60" t="s">
        <v>394</v>
      </c>
      <c r="C168" s="56"/>
      <c r="D168" s="57" t="s">
        <v>395</v>
      </c>
      <c r="E168" s="57"/>
      <c r="F168" s="37"/>
      <c r="G168" s="37" t="s">
        <v>131</v>
      </c>
      <c r="H168" s="35">
        <v>575</v>
      </c>
      <c r="I168" s="36">
        <v>578.54999999999995</v>
      </c>
      <c r="K168" s="51"/>
      <c r="L168" s="52"/>
      <c r="M168" s="52"/>
      <c r="N168" s="52"/>
      <c r="O168" s="52"/>
      <c r="P168" s="52"/>
    </row>
    <row r="169" spans="2:16">
      <c r="B169" s="60" t="s">
        <v>396</v>
      </c>
      <c r="C169" s="37"/>
      <c r="D169" s="57" t="s">
        <v>397</v>
      </c>
      <c r="E169" s="57"/>
      <c r="F169" s="37"/>
      <c r="G169" s="39" t="s">
        <v>131</v>
      </c>
      <c r="H169" s="58">
        <v>1517</v>
      </c>
      <c r="I169" s="59">
        <v>2844.2719999999999</v>
      </c>
      <c r="K169" s="51"/>
      <c r="L169" s="52"/>
      <c r="M169" s="52"/>
      <c r="N169" s="52"/>
      <c r="O169" s="52"/>
      <c r="P169" s="52"/>
    </row>
    <row r="170" spans="2:16">
      <c r="B170" s="60" t="s">
        <v>398</v>
      </c>
      <c r="C170" s="57"/>
      <c r="D170" s="57" t="s">
        <v>399</v>
      </c>
      <c r="E170" s="57"/>
      <c r="F170" s="37"/>
      <c r="G170" s="57" t="s">
        <v>131</v>
      </c>
      <c r="H170" s="58">
        <v>574</v>
      </c>
      <c r="I170" s="36">
        <v>587.68499999999995</v>
      </c>
      <c r="K170" s="51"/>
      <c r="L170" s="52"/>
      <c r="M170" s="52"/>
      <c r="N170" s="52"/>
      <c r="O170" s="52"/>
      <c r="P170" s="52"/>
    </row>
    <row r="171" spans="2:16">
      <c r="B171" s="60" t="s">
        <v>400</v>
      </c>
      <c r="C171" s="57"/>
      <c r="D171" s="57" t="s">
        <v>401</v>
      </c>
      <c r="E171" s="57"/>
      <c r="F171" s="37"/>
      <c r="G171" s="57" t="s">
        <v>131</v>
      </c>
      <c r="H171" s="58">
        <v>378</v>
      </c>
      <c r="I171" s="36">
        <v>390.77499999999998</v>
      </c>
      <c r="K171" s="51"/>
      <c r="L171" s="52"/>
      <c r="M171" s="52"/>
      <c r="N171" s="52"/>
      <c r="O171" s="52"/>
      <c r="P171" s="52"/>
    </row>
    <row r="172" spans="2:16">
      <c r="B172" s="60" t="s">
        <v>402</v>
      </c>
      <c r="C172" s="37"/>
      <c r="D172" s="57" t="s">
        <v>403</v>
      </c>
      <c r="E172" s="57"/>
      <c r="F172" s="37"/>
      <c r="G172" s="38" t="s">
        <v>131</v>
      </c>
      <c r="H172" s="58">
        <v>41</v>
      </c>
      <c r="I172" s="59">
        <v>44.66</v>
      </c>
      <c r="K172" s="51"/>
      <c r="L172" s="52"/>
      <c r="M172" s="52"/>
      <c r="N172" s="52"/>
      <c r="O172" s="52"/>
      <c r="P172" s="52"/>
    </row>
    <row r="173" spans="2:16">
      <c r="B173" s="60" t="s">
        <v>404</v>
      </c>
      <c r="C173" s="57"/>
      <c r="D173" s="57" t="s">
        <v>405</v>
      </c>
      <c r="E173" s="57"/>
      <c r="F173" s="37"/>
      <c r="G173" s="57" t="s">
        <v>131</v>
      </c>
      <c r="H173" s="58">
        <v>1043</v>
      </c>
      <c r="I173" s="36">
        <v>1282.8167857142857</v>
      </c>
      <c r="K173" s="51"/>
      <c r="L173" s="52"/>
      <c r="M173" s="52"/>
      <c r="N173" s="52"/>
      <c r="O173" s="52"/>
      <c r="P173" s="52"/>
    </row>
    <row r="174" spans="2:16">
      <c r="B174" s="60" t="s">
        <v>406</v>
      </c>
      <c r="C174" s="57"/>
      <c r="D174" s="57" t="s">
        <v>407</v>
      </c>
      <c r="E174" s="57"/>
      <c r="F174" s="37"/>
      <c r="G174" s="57" t="s">
        <v>131</v>
      </c>
      <c r="H174" s="58">
        <v>660</v>
      </c>
      <c r="I174" s="36">
        <v>699.33500000000004</v>
      </c>
      <c r="K174" s="51"/>
      <c r="L174" s="52"/>
      <c r="M174" s="52"/>
      <c r="N174" s="52"/>
      <c r="O174" s="52"/>
      <c r="P174" s="52"/>
    </row>
    <row r="175" spans="2:16">
      <c r="B175" s="60" t="s">
        <v>408</v>
      </c>
      <c r="C175" s="57"/>
      <c r="D175" s="57" t="s">
        <v>409</v>
      </c>
      <c r="E175" s="57"/>
      <c r="F175" s="37"/>
      <c r="G175" s="57" t="s">
        <v>131</v>
      </c>
      <c r="H175" s="58">
        <v>1448</v>
      </c>
      <c r="I175" s="36">
        <v>1576.4339818417639</v>
      </c>
      <c r="K175" s="51"/>
      <c r="L175" s="52"/>
      <c r="M175" s="52"/>
      <c r="N175" s="52"/>
      <c r="O175" s="52"/>
      <c r="P175" s="52"/>
    </row>
    <row r="176" spans="2:16">
      <c r="B176" s="60" t="s">
        <v>410</v>
      </c>
      <c r="C176" s="37"/>
      <c r="D176" s="57" t="s">
        <v>411</v>
      </c>
      <c r="E176" s="57"/>
      <c r="F176" s="37"/>
      <c r="G176" s="39" t="s">
        <v>131</v>
      </c>
      <c r="H176" s="58">
        <v>1406</v>
      </c>
      <c r="I176" s="59">
        <v>1591.1501865671642</v>
      </c>
      <c r="K176" s="51"/>
      <c r="L176" s="52"/>
      <c r="M176" s="52"/>
      <c r="N176" s="52"/>
      <c r="O176" s="52"/>
      <c r="P176" s="52"/>
    </row>
    <row r="177" spans="2:16">
      <c r="B177" s="60" t="s">
        <v>412</v>
      </c>
      <c r="C177" s="57"/>
      <c r="D177" s="57" t="s">
        <v>413</v>
      </c>
      <c r="E177" s="57"/>
      <c r="F177" s="37"/>
      <c r="G177" s="57" t="s">
        <v>131</v>
      </c>
      <c r="H177" s="58">
        <v>325</v>
      </c>
      <c r="I177" s="36">
        <v>344.08499999999998</v>
      </c>
      <c r="K177" s="51"/>
      <c r="L177" s="52"/>
      <c r="M177" s="52"/>
      <c r="N177" s="52"/>
      <c r="O177" s="52"/>
      <c r="P177" s="52"/>
    </row>
    <row r="178" spans="2:16">
      <c r="B178" s="62" t="s">
        <v>414</v>
      </c>
      <c r="C178" s="57"/>
      <c r="D178" s="63" t="s">
        <v>134</v>
      </c>
      <c r="E178" s="63" t="s">
        <v>134</v>
      </c>
      <c r="F178" s="37"/>
      <c r="G178" s="57" t="s">
        <v>134</v>
      </c>
      <c r="H178" s="58">
        <v>1741</v>
      </c>
      <c r="I178" s="36">
        <v>1847.2121330724071</v>
      </c>
      <c r="K178" s="51"/>
      <c r="L178" s="52"/>
      <c r="M178" s="52"/>
      <c r="N178" s="52"/>
      <c r="O178" s="52"/>
      <c r="P178" s="52"/>
    </row>
    <row r="179" spans="2:16">
      <c r="B179" s="62" t="s">
        <v>415</v>
      </c>
      <c r="C179" s="56"/>
      <c r="D179" s="63" t="s">
        <v>134</v>
      </c>
      <c r="E179" s="63" t="s">
        <v>416</v>
      </c>
      <c r="F179" s="37"/>
      <c r="G179" s="37" t="s">
        <v>134</v>
      </c>
      <c r="H179" s="35">
        <v>4411</v>
      </c>
      <c r="I179" s="36">
        <v>4593.8900000000003</v>
      </c>
      <c r="K179" s="51"/>
      <c r="L179" s="52"/>
      <c r="M179" s="52"/>
      <c r="N179" s="52"/>
      <c r="O179" s="52"/>
      <c r="P179" s="52"/>
    </row>
    <row r="180" spans="2:16">
      <c r="B180" s="62" t="s">
        <v>417</v>
      </c>
      <c r="C180" s="37"/>
      <c r="D180" s="63" t="s">
        <v>134</v>
      </c>
      <c r="E180" s="63" t="s">
        <v>416</v>
      </c>
      <c r="F180" s="37"/>
      <c r="G180" s="39" t="s">
        <v>134</v>
      </c>
      <c r="H180" s="58">
        <v>646</v>
      </c>
      <c r="I180" s="59">
        <v>677.005</v>
      </c>
      <c r="K180" s="51"/>
      <c r="L180" s="52"/>
      <c r="M180" s="52"/>
      <c r="N180" s="52"/>
      <c r="O180" s="52"/>
      <c r="P180" s="52"/>
    </row>
    <row r="181" spans="2:16">
      <c r="B181" s="62" t="s">
        <v>418</v>
      </c>
      <c r="C181" s="57"/>
      <c r="D181" s="63" t="s">
        <v>313</v>
      </c>
      <c r="E181" s="63" t="s">
        <v>419</v>
      </c>
      <c r="F181" s="37"/>
      <c r="G181" s="57" t="s">
        <v>134</v>
      </c>
      <c r="H181" s="58">
        <v>1077</v>
      </c>
      <c r="I181" s="36">
        <v>1121.575</v>
      </c>
      <c r="K181" s="51"/>
      <c r="L181" s="52"/>
      <c r="M181" s="52"/>
      <c r="N181" s="52"/>
      <c r="O181" s="52"/>
      <c r="P181" s="52"/>
    </row>
    <row r="182" spans="2:16">
      <c r="B182" s="60" t="s">
        <v>420</v>
      </c>
      <c r="C182" s="56"/>
      <c r="D182" s="57" t="s">
        <v>421</v>
      </c>
      <c r="E182" s="57"/>
      <c r="F182" s="37"/>
      <c r="G182" s="37" t="s">
        <v>136</v>
      </c>
      <c r="H182" s="35">
        <v>108</v>
      </c>
      <c r="I182" s="36">
        <v>106.575</v>
      </c>
      <c r="K182" s="51"/>
      <c r="L182" s="52"/>
      <c r="M182" s="52"/>
      <c r="N182" s="52"/>
      <c r="O182" s="52"/>
      <c r="P182" s="52"/>
    </row>
    <row r="183" spans="2:16">
      <c r="B183" s="60" t="s">
        <v>422</v>
      </c>
      <c r="C183" s="37"/>
      <c r="D183" s="57" t="s">
        <v>423</v>
      </c>
      <c r="E183" s="57"/>
      <c r="F183" s="37"/>
      <c r="G183" s="39" t="s">
        <v>136</v>
      </c>
      <c r="H183" s="58">
        <v>918</v>
      </c>
      <c r="I183" s="59">
        <v>965.26499999999999</v>
      </c>
      <c r="K183" s="51"/>
      <c r="L183" s="52"/>
      <c r="M183" s="52"/>
      <c r="N183" s="52"/>
      <c r="O183" s="52"/>
      <c r="P183" s="52"/>
    </row>
    <row r="184" spans="2:16">
      <c r="B184" s="60" t="s">
        <v>424</v>
      </c>
      <c r="C184" s="37"/>
      <c r="D184" s="57" t="s">
        <v>425</v>
      </c>
      <c r="E184" s="57"/>
      <c r="F184" s="37"/>
      <c r="G184" s="39" t="s">
        <v>136</v>
      </c>
      <c r="H184" s="58">
        <v>793</v>
      </c>
      <c r="I184" s="59">
        <v>814.03</v>
      </c>
      <c r="K184" s="51"/>
      <c r="L184" s="52"/>
      <c r="M184" s="52"/>
      <c r="N184" s="52"/>
      <c r="O184" s="52"/>
      <c r="P184" s="52"/>
    </row>
    <row r="185" spans="2:16">
      <c r="B185" s="60" t="s">
        <v>426</v>
      </c>
      <c r="C185" s="57"/>
      <c r="D185" s="57" t="s">
        <v>427</v>
      </c>
      <c r="E185" s="57"/>
      <c r="F185" s="37"/>
      <c r="G185" s="57" t="s">
        <v>136</v>
      </c>
      <c r="H185" s="58">
        <v>237</v>
      </c>
      <c r="I185" s="36">
        <v>250.0984251968504</v>
      </c>
      <c r="K185" s="51"/>
      <c r="L185" s="52"/>
      <c r="M185" s="52"/>
      <c r="N185" s="52"/>
      <c r="O185" s="52"/>
      <c r="P185" s="52"/>
    </row>
    <row r="186" spans="2:16">
      <c r="B186" s="60" t="s">
        <v>428</v>
      </c>
      <c r="C186" s="57"/>
      <c r="D186" s="57" t="s">
        <v>429</v>
      </c>
      <c r="E186" s="57"/>
      <c r="F186" s="37"/>
      <c r="G186" s="57" t="s">
        <v>136</v>
      </c>
      <c r="H186" s="58">
        <v>242</v>
      </c>
      <c r="I186" s="36">
        <v>241.57</v>
      </c>
      <c r="K186" s="51"/>
      <c r="L186" s="52"/>
      <c r="M186" s="52"/>
      <c r="N186" s="52"/>
      <c r="O186" s="52"/>
      <c r="P186" s="52"/>
    </row>
    <row r="187" spans="2:16">
      <c r="B187" s="60" t="s">
        <v>430</v>
      </c>
      <c r="C187" s="37"/>
      <c r="D187" s="57" t="s">
        <v>431</v>
      </c>
      <c r="E187" s="57"/>
      <c r="F187" s="37"/>
      <c r="G187" s="39" t="s">
        <v>136</v>
      </c>
      <c r="H187" s="58">
        <v>117</v>
      </c>
      <c r="I187" s="59">
        <v>118.755</v>
      </c>
      <c r="K187" s="51"/>
      <c r="L187" s="52"/>
      <c r="M187" s="52"/>
      <c r="N187" s="52"/>
      <c r="O187" s="52"/>
      <c r="P187" s="52"/>
    </row>
    <row r="188" spans="2:16">
      <c r="B188" s="60" t="s">
        <v>432</v>
      </c>
      <c r="C188" s="57"/>
      <c r="D188" s="57" t="s">
        <v>433</v>
      </c>
      <c r="E188" s="57"/>
      <c r="F188" s="37"/>
      <c r="G188" s="57" t="s">
        <v>136</v>
      </c>
      <c r="H188" s="58">
        <v>311</v>
      </c>
      <c r="I188" s="36">
        <v>322.77</v>
      </c>
      <c r="K188" s="51"/>
      <c r="L188" s="52"/>
      <c r="M188" s="52"/>
      <c r="N188" s="52"/>
      <c r="O188" s="52"/>
      <c r="P188" s="52"/>
    </row>
    <row r="189" spans="2:16">
      <c r="B189" s="60" t="s">
        <v>434</v>
      </c>
      <c r="C189" s="57"/>
      <c r="D189" s="57" t="s">
        <v>435</v>
      </c>
      <c r="E189" s="57"/>
      <c r="F189" s="37"/>
      <c r="G189" s="57" t="s">
        <v>136</v>
      </c>
      <c r="H189" s="58">
        <v>200</v>
      </c>
      <c r="I189" s="36">
        <v>207.06</v>
      </c>
      <c r="K189" s="51"/>
      <c r="L189" s="52"/>
      <c r="M189" s="52"/>
      <c r="N189" s="52"/>
      <c r="O189" s="52"/>
      <c r="P189" s="52"/>
    </row>
    <row r="190" spans="2:16">
      <c r="B190" s="60" t="s">
        <v>436</v>
      </c>
      <c r="C190" s="37"/>
      <c r="D190" s="57" t="s">
        <v>136</v>
      </c>
      <c r="E190" s="57"/>
      <c r="F190" s="37"/>
      <c r="G190" s="39" t="s">
        <v>136</v>
      </c>
      <c r="H190" s="58">
        <v>909</v>
      </c>
      <c r="I190" s="59">
        <v>934.81500000000005</v>
      </c>
      <c r="K190" s="51"/>
      <c r="L190" s="52"/>
      <c r="M190" s="52"/>
      <c r="N190" s="52"/>
      <c r="O190" s="52"/>
      <c r="P190" s="52"/>
    </row>
    <row r="191" spans="2:16">
      <c r="B191" s="60" t="s">
        <v>437</v>
      </c>
      <c r="C191" s="57"/>
      <c r="D191" s="57" t="s">
        <v>438</v>
      </c>
      <c r="E191" s="57"/>
      <c r="F191" s="37"/>
      <c r="G191" s="57" t="s">
        <v>136</v>
      </c>
      <c r="H191" s="58">
        <v>84</v>
      </c>
      <c r="I191" s="36">
        <v>82.215000000000003</v>
      </c>
      <c r="K191" s="51"/>
      <c r="L191" s="52"/>
      <c r="M191" s="52"/>
      <c r="N191" s="52"/>
      <c r="O191" s="52"/>
      <c r="P191" s="52"/>
    </row>
    <row r="192" spans="2:16">
      <c r="B192" s="60" t="s">
        <v>439</v>
      </c>
      <c r="C192" s="56"/>
      <c r="D192" s="57" t="s">
        <v>440</v>
      </c>
      <c r="E192" s="57"/>
      <c r="F192" s="37"/>
      <c r="G192" s="37" t="s">
        <v>136</v>
      </c>
      <c r="H192" s="35">
        <v>327</v>
      </c>
      <c r="I192" s="36">
        <v>335.96499999999997</v>
      </c>
      <c r="K192" s="51"/>
      <c r="L192" s="52"/>
      <c r="M192" s="52"/>
      <c r="N192" s="52"/>
      <c r="O192" s="52"/>
      <c r="P192" s="52"/>
    </row>
    <row r="193" spans="2:16">
      <c r="B193" s="60" t="s">
        <v>441</v>
      </c>
      <c r="C193" s="57"/>
      <c r="D193" s="57" t="s">
        <v>442</v>
      </c>
      <c r="E193" s="57"/>
      <c r="F193" s="37"/>
      <c r="G193" s="57" t="s">
        <v>136</v>
      </c>
      <c r="H193" s="58">
        <v>778</v>
      </c>
      <c r="I193" s="36">
        <v>858.63860045146725</v>
      </c>
      <c r="K193" s="51"/>
      <c r="L193" s="52"/>
      <c r="M193" s="52"/>
      <c r="N193" s="52"/>
      <c r="O193" s="52"/>
      <c r="P193" s="52"/>
    </row>
    <row r="194" spans="2:16">
      <c r="B194" s="60" t="s">
        <v>443</v>
      </c>
      <c r="C194" s="57"/>
      <c r="D194" s="57" t="s">
        <v>444</v>
      </c>
      <c r="E194" s="57"/>
      <c r="F194" s="37"/>
      <c r="G194" s="57" t="s">
        <v>136</v>
      </c>
      <c r="H194" s="58">
        <v>116</v>
      </c>
      <c r="I194" s="36">
        <v>117.74</v>
      </c>
      <c r="K194" s="51"/>
      <c r="L194" s="52"/>
      <c r="M194" s="52"/>
      <c r="N194" s="52"/>
      <c r="O194" s="52"/>
      <c r="P194" s="52"/>
    </row>
    <row r="195" spans="2:16">
      <c r="B195" s="60" t="s">
        <v>445</v>
      </c>
      <c r="C195" s="57"/>
      <c r="D195" s="57" t="s">
        <v>446</v>
      </c>
      <c r="E195" s="57"/>
      <c r="F195" s="37"/>
      <c r="G195" s="57" t="s">
        <v>136</v>
      </c>
      <c r="H195" s="58">
        <v>875</v>
      </c>
      <c r="I195" s="36">
        <v>904.36500000000001</v>
      </c>
      <c r="K195" s="51"/>
      <c r="L195" s="52"/>
      <c r="M195" s="52"/>
      <c r="N195" s="52"/>
      <c r="O195" s="52"/>
      <c r="P195" s="52"/>
    </row>
    <row r="196" spans="2:16">
      <c r="B196" s="60" t="s">
        <v>447</v>
      </c>
      <c r="C196" s="37"/>
      <c r="D196" s="57" t="s">
        <v>448</v>
      </c>
      <c r="E196" s="57"/>
      <c r="F196" s="37"/>
      <c r="G196" s="38" t="s">
        <v>136</v>
      </c>
      <c r="H196" s="58">
        <v>96</v>
      </c>
      <c r="I196" s="59">
        <v>101.5</v>
      </c>
      <c r="K196" s="51"/>
      <c r="L196" s="52"/>
      <c r="M196" s="52"/>
      <c r="N196" s="52"/>
      <c r="O196" s="52"/>
      <c r="P196" s="52"/>
    </row>
    <row r="197" spans="2:16">
      <c r="B197" s="60" t="s">
        <v>449</v>
      </c>
      <c r="C197" s="57"/>
      <c r="D197" s="57" t="s">
        <v>450</v>
      </c>
      <c r="E197" s="57"/>
      <c r="F197" s="37"/>
      <c r="G197" s="57" t="s">
        <v>136</v>
      </c>
      <c r="H197" s="58">
        <v>1944</v>
      </c>
      <c r="I197" s="36">
        <v>2207.1620018535682</v>
      </c>
      <c r="K197" s="51"/>
      <c r="L197" s="52"/>
      <c r="M197" s="52"/>
      <c r="N197" s="52"/>
      <c r="O197" s="52"/>
      <c r="P197" s="52"/>
    </row>
    <row r="198" spans="2:16">
      <c r="B198" s="60" t="s">
        <v>451</v>
      </c>
      <c r="C198" s="57"/>
      <c r="D198" s="57" t="s">
        <v>452</v>
      </c>
      <c r="E198" s="57"/>
      <c r="F198" s="37"/>
      <c r="G198" s="57" t="s">
        <v>136</v>
      </c>
      <c r="H198" s="58">
        <v>437</v>
      </c>
      <c r="I198" s="36">
        <v>465.88499999999999</v>
      </c>
      <c r="K198" s="51"/>
      <c r="L198" s="52"/>
      <c r="M198" s="52"/>
      <c r="N198" s="52"/>
      <c r="O198" s="52"/>
      <c r="P198" s="52"/>
    </row>
    <row r="199" spans="2:16">
      <c r="B199" s="60" t="s">
        <v>453</v>
      </c>
      <c r="C199" s="57"/>
      <c r="D199" s="57" t="s">
        <v>454</v>
      </c>
      <c r="E199" s="57"/>
      <c r="F199" s="37"/>
      <c r="G199" s="57" t="s">
        <v>136</v>
      </c>
      <c r="H199" s="58">
        <v>36</v>
      </c>
      <c r="I199" s="36">
        <v>37.555</v>
      </c>
      <c r="K199" s="51"/>
      <c r="L199" s="52"/>
      <c r="M199" s="52"/>
      <c r="N199" s="52"/>
      <c r="O199" s="52"/>
      <c r="P199" s="52"/>
    </row>
    <row r="200" spans="2:16">
      <c r="B200" s="60" t="s">
        <v>455</v>
      </c>
      <c r="C200" s="57"/>
      <c r="D200" s="57" t="s">
        <v>456</v>
      </c>
      <c r="E200" s="57"/>
      <c r="F200" s="37"/>
      <c r="G200" s="57" t="s">
        <v>136</v>
      </c>
      <c r="H200" s="58">
        <v>116</v>
      </c>
      <c r="I200" s="36">
        <v>114.69499999999999</v>
      </c>
      <c r="K200" s="51"/>
      <c r="L200" s="52"/>
      <c r="M200" s="52"/>
      <c r="N200" s="52"/>
      <c r="O200" s="52"/>
      <c r="P200" s="52"/>
    </row>
    <row r="201" spans="2:16">
      <c r="B201" s="62" t="s">
        <v>457</v>
      </c>
      <c r="C201" s="56"/>
      <c r="D201" s="63" t="s">
        <v>140</v>
      </c>
      <c r="E201" s="63" t="s">
        <v>458</v>
      </c>
      <c r="F201" s="37"/>
      <c r="G201" s="37" t="s">
        <v>140</v>
      </c>
      <c r="H201" s="35">
        <v>3797</v>
      </c>
      <c r="I201" s="36">
        <v>4198.3158850226928</v>
      </c>
      <c r="K201" s="51"/>
      <c r="L201" s="52"/>
      <c r="M201" s="52"/>
      <c r="N201" s="52"/>
      <c r="O201" s="52"/>
      <c r="P201" s="52"/>
    </row>
    <row r="202" spans="2:16">
      <c r="B202" s="62" t="s">
        <v>459</v>
      </c>
      <c r="C202" s="56"/>
      <c r="D202" s="63" t="s">
        <v>140</v>
      </c>
      <c r="E202" s="63" t="s">
        <v>460</v>
      </c>
      <c r="F202" s="37"/>
      <c r="G202" s="37" t="s">
        <v>140</v>
      </c>
      <c r="H202" s="35">
        <v>3612</v>
      </c>
      <c r="I202" s="36">
        <v>3717.9450000000002</v>
      </c>
      <c r="K202" s="51"/>
      <c r="L202" s="52"/>
      <c r="M202" s="52"/>
      <c r="N202" s="52"/>
      <c r="O202" s="52"/>
      <c r="P202" s="52"/>
    </row>
    <row r="203" spans="2:16">
      <c r="B203" s="62" t="s">
        <v>461</v>
      </c>
      <c r="C203" s="57"/>
      <c r="D203" s="63" t="s">
        <v>143</v>
      </c>
      <c r="E203" s="63" t="s">
        <v>462</v>
      </c>
      <c r="F203" s="37"/>
      <c r="G203" s="57" t="s">
        <v>143</v>
      </c>
      <c r="H203" s="58">
        <v>1850</v>
      </c>
      <c r="I203" s="36">
        <v>1923.9682835820895</v>
      </c>
      <c r="K203" s="51"/>
      <c r="L203" s="52"/>
      <c r="M203" s="52"/>
      <c r="N203" s="52"/>
      <c r="O203" s="52"/>
      <c r="P203" s="52"/>
    </row>
    <row r="204" spans="2:16">
      <c r="B204" s="62" t="s">
        <v>463</v>
      </c>
      <c r="C204" s="57"/>
      <c r="D204" s="63" t="s">
        <v>143</v>
      </c>
      <c r="E204" s="63" t="s">
        <v>462</v>
      </c>
      <c r="F204" s="37"/>
      <c r="G204" s="57" t="s">
        <v>143</v>
      </c>
      <c r="H204" s="58">
        <v>2616</v>
      </c>
      <c r="I204" s="36">
        <v>2675.1541554959786</v>
      </c>
      <c r="K204" s="51"/>
      <c r="L204" s="52"/>
      <c r="M204" s="52"/>
      <c r="N204" s="52"/>
      <c r="O204" s="52"/>
      <c r="P204" s="52"/>
    </row>
    <row r="205" spans="2:16">
      <c r="B205" s="62" t="s">
        <v>464</v>
      </c>
      <c r="C205" s="57"/>
      <c r="D205" s="63" t="s">
        <v>143</v>
      </c>
      <c r="E205" s="63" t="s">
        <v>465</v>
      </c>
      <c r="F205" s="37"/>
      <c r="G205" s="57" t="s">
        <v>143</v>
      </c>
      <c r="H205" s="58">
        <v>3806</v>
      </c>
      <c r="I205" s="36">
        <v>3923.1085526315787</v>
      </c>
      <c r="K205" s="51"/>
      <c r="L205" s="52"/>
      <c r="M205" s="52"/>
      <c r="N205" s="52"/>
      <c r="O205" s="52"/>
      <c r="P205" s="52"/>
    </row>
    <row r="206" spans="2:16">
      <c r="B206" s="60" t="s">
        <v>466</v>
      </c>
      <c r="C206" s="56"/>
      <c r="D206" s="57" t="s">
        <v>467</v>
      </c>
      <c r="E206" s="57"/>
      <c r="F206" s="37"/>
      <c r="G206" s="37" t="s">
        <v>145</v>
      </c>
      <c r="H206" s="35">
        <v>1496</v>
      </c>
      <c r="I206" s="36">
        <v>1503.2149999999999</v>
      </c>
      <c r="K206" s="51"/>
      <c r="L206" s="52"/>
      <c r="M206" s="52"/>
      <c r="N206" s="52"/>
      <c r="O206" s="52"/>
      <c r="P206" s="52"/>
    </row>
    <row r="207" spans="2:16">
      <c r="B207" s="60" t="s">
        <v>468</v>
      </c>
      <c r="C207" s="57"/>
      <c r="D207" s="57" t="s">
        <v>469</v>
      </c>
      <c r="E207" s="57" t="s">
        <v>470</v>
      </c>
      <c r="F207" s="37"/>
      <c r="G207" s="57" t="s">
        <v>145</v>
      </c>
      <c r="H207" s="58">
        <v>408</v>
      </c>
      <c r="I207" s="36">
        <v>415.13499999999999</v>
      </c>
      <c r="K207" s="51"/>
      <c r="L207" s="52"/>
      <c r="M207" s="52"/>
      <c r="N207" s="52"/>
      <c r="O207" s="52"/>
      <c r="P207" s="52"/>
    </row>
    <row r="208" spans="2:16">
      <c r="B208" s="60" t="s">
        <v>471</v>
      </c>
      <c r="C208" s="57"/>
      <c r="D208" s="57" t="s">
        <v>469</v>
      </c>
      <c r="E208" s="57" t="s">
        <v>469</v>
      </c>
      <c r="F208" s="37"/>
      <c r="G208" s="57" t="s">
        <v>145</v>
      </c>
      <c r="H208" s="58">
        <v>1530</v>
      </c>
      <c r="I208" s="36">
        <v>1560.3546441495778</v>
      </c>
      <c r="K208" s="51"/>
      <c r="L208" s="52"/>
      <c r="M208" s="52"/>
      <c r="N208" s="52"/>
      <c r="O208" s="52"/>
      <c r="P208" s="52"/>
    </row>
    <row r="209" spans="2:16">
      <c r="B209" s="60" t="s">
        <v>472</v>
      </c>
      <c r="C209" s="56"/>
      <c r="D209" s="57" t="s">
        <v>469</v>
      </c>
      <c r="E209" s="57" t="s">
        <v>473</v>
      </c>
      <c r="F209" s="37"/>
      <c r="G209" s="37" t="s">
        <v>145</v>
      </c>
      <c r="H209" s="35">
        <v>376</v>
      </c>
      <c r="I209" s="36">
        <v>386.71499999999997</v>
      </c>
      <c r="K209" s="51"/>
      <c r="L209" s="52"/>
      <c r="M209" s="52"/>
      <c r="N209" s="52"/>
      <c r="O209" s="52"/>
      <c r="P209" s="52"/>
    </row>
    <row r="210" spans="2:16">
      <c r="B210" s="60" t="s">
        <v>474</v>
      </c>
      <c r="C210" s="37"/>
      <c r="D210" s="57" t="s">
        <v>145</v>
      </c>
      <c r="E210" s="57" t="s">
        <v>145</v>
      </c>
      <c r="F210" s="37"/>
      <c r="G210" s="38" t="s">
        <v>145</v>
      </c>
      <c r="H210" s="58">
        <v>532</v>
      </c>
      <c r="I210" s="59">
        <v>560.28</v>
      </c>
      <c r="K210" s="51"/>
      <c r="L210" s="52"/>
      <c r="M210" s="52"/>
      <c r="N210" s="52"/>
      <c r="O210" s="52"/>
      <c r="P210" s="52"/>
    </row>
    <row r="211" spans="2:16">
      <c r="B211" s="60" t="s">
        <v>475</v>
      </c>
      <c r="C211" s="37"/>
      <c r="D211" s="57" t="s">
        <v>145</v>
      </c>
      <c r="E211" s="57" t="s">
        <v>476</v>
      </c>
      <c r="F211" s="37"/>
      <c r="G211" s="39" t="s">
        <v>145</v>
      </c>
      <c r="H211" s="58">
        <v>226</v>
      </c>
      <c r="I211" s="59">
        <v>243.6</v>
      </c>
      <c r="K211" s="51"/>
      <c r="L211" s="52"/>
      <c r="M211" s="52"/>
      <c r="N211" s="52"/>
      <c r="O211" s="52"/>
      <c r="P211" s="52"/>
    </row>
    <row r="212" spans="2:16">
      <c r="B212" s="60" t="s">
        <v>477</v>
      </c>
      <c r="C212" s="57"/>
      <c r="D212" s="57" t="s">
        <v>478</v>
      </c>
      <c r="E212" s="57"/>
      <c r="F212" s="37"/>
      <c r="G212" s="57" t="s">
        <v>145</v>
      </c>
      <c r="H212" s="58">
        <v>585</v>
      </c>
      <c r="I212" s="36">
        <v>641.12045454545455</v>
      </c>
      <c r="K212" s="51"/>
      <c r="L212" s="52"/>
      <c r="M212" s="52"/>
      <c r="N212" s="52"/>
      <c r="O212" s="52"/>
      <c r="P212" s="52"/>
    </row>
    <row r="213" spans="2:16">
      <c r="B213" s="60" t="s">
        <v>479</v>
      </c>
      <c r="C213" s="57"/>
      <c r="D213" s="57" t="s">
        <v>480</v>
      </c>
      <c r="E213" s="57"/>
      <c r="F213" s="37"/>
      <c r="G213" s="57" t="s">
        <v>145</v>
      </c>
      <c r="H213" s="58">
        <v>333</v>
      </c>
      <c r="I213" s="36">
        <v>332.92</v>
      </c>
      <c r="K213" s="51"/>
      <c r="L213" s="52"/>
      <c r="M213" s="52"/>
      <c r="N213" s="52"/>
      <c r="O213" s="52"/>
      <c r="P213" s="52"/>
    </row>
    <row r="214" spans="2:16">
      <c r="B214" s="60" t="s">
        <v>481</v>
      </c>
      <c r="C214" s="37"/>
      <c r="D214" s="57" t="s">
        <v>482</v>
      </c>
      <c r="E214" s="57"/>
      <c r="F214" s="37"/>
      <c r="G214" s="39" t="s">
        <v>145</v>
      </c>
      <c r="H214" s="58">
        <v>2709</v>
      </c>
      <c r="I214" s="59">
        <v>2824.1047455295734</v>
      </c>
      <c r="K214" s="51"/>
      <c r="L214" s="52"/>
      <c r="M214" s="52"/>
      <c r="N214" s="52"/>
      <c r="O214" s="52"/>
      <c r="P214" s="52"/>
    </row>
    <row r="215" spans="2:16">
      <c r="B215" s="60" t="s">
        <v>483</v>
      </c>
      <c r="C215" s="57"/>
      <c r="D215" s="57" t="s">
        <v>484</v>
      </c>
      <c r="E215" s="57"/>
      <c r="F215" s="37"/>
      <c r="G215" s="57" t="s">
        <v>145</v>
      </c>
      <c r="H215" s="58">
        <v>468</v>
      </c>
      <c r="I215" s="36">
        <v>479.08</v>
      </c>
      <c r="K215" s="51"/>
      <c r="L215" s="52"/>
      <c r="M215" s="52"/>
      <c r="N215" s="52"/>
      <c r="O215" s="52"/>
      <c r="P215" s="52"/>
    </row>
    <row r="216" spans="2:16">
      <c r="B216" s="62" t="s">
        <v>485</v>
      </c>
      <c r="C216" s="57"/>
      <c r="D216" s="63" t="s">
        <v>66</v>
      </c>
      <c r="E216" s="63" t="s">
        <v>486</v>
      </c>
      <c r="F216" s="37"/>
      <c r="G216" s="57" t="s">
        <v>148</v>
      </c>
      <c r="H216" s="58">
        <v>2071</v>
      </c>
      <c r="I216" s="36">
        <v>2154.8449999999998</v>
      </c>
      <c r="K216" s="51"/>
      <c r="L216" s="52"/>
      <c r="M216" s="52"/>
      <c r="N216" s="52"/>
      <c r="O216" s="52"/>
      <c r="P216" s="52"/>
    </row>
    <row r="217" spans="2:16">
      <c r="B217" s="62" t="s">
        <v>487</v>
      </c>
      <c r="C217" s="37"/>
      <c r="D217" s="63" t="s">
        <v>66</v>
      </c>
      <c r="E217" s="63" t="s">
        <v>488</v>
      </c>
      <c r="F217" s="37"/>
      <c r="G217" s="39" t="s">
        <v>148</v>
      </c>
      <c r="H217" s="58">
        <v>1640</v>
      </c>
      <c r="I217" s="59">
        <v>1674.1028571428571</v>
      </c>
      <c r="K217" s="51"/>
      <c r="L217" s="52"/>
      <c r="M217" s="52"/>
      <c r="N217" s="52"/>
      <c r="O217" s="52"/>
      <c r="P217" s="52"/>
    </row>
    <row r="218" spans="2:16">
      <c r="B218" s="62" t="s">
        <v>489</v>
      </c>
      <c r="C218" s="37"/>
      <c r="D218" s="63" t="s">
        <v>297</v>
      </c>
      <c r="E218" s="63" t="s">
        <v>490</v>
      </c>
      <c r="F218" s="37"/>
      <c r="G218" s="39" t="s">
        <v>148</v>
      </c>
      <c r="H218" s="58">
        <v>969</v>
      </c>
      <c r="I218" s="59">
        <v>1136.2394736842105</v>
      </c>
      <c r="K218" s="51"/>
      <c r="L218" s="52"/>
      <c r="M218" s="52"/>
      <c r="N218" s="52"/>
      <c r="O218" s="52"/>
      <c r="P218" s="52"/>
    </row>
    <row r="219" spans="2:16">
      <c r="B219" s="62" t="s">
        <v>491</v>
      </c>
      <c r="C219" s="57"/>
      <c r="D219" s="63" t="s">
        <v>297</v>
      </c>
      <c r="E219" s="63" t="s">
        <v>297</v>
      </c>
      <c r="F219" s="37"/>
      <c r="G219" s="57" t="s">
        <v>148</v>
      </c>
      <c r="H219" s="58">
        <v>3292</v>
      </c>
      <c r="I219" s="36">
        <v>3367.7513939081055</v>
      </c>
      <c r="K219" s="51"/>
      <c r="L219" s="52"/>
      <c r="M219" s="52"/>
      <c r="N219" s="52"/>
      <c r="O219" s="52"/>
      <c r="P219" s="52"/>
    </row>
    <row r="220" spans="2:16">
      <c r="B220" s="62" t="s">
        <v>492</v>
      </c>
      <c r="C220" s="57"/>
      <c r="D220" s="63" t="s">
        <v>375</v>
      </c>
      <c r="E220" s="63" t="s">
        <v>493</v>
      </c>
      <c r="F220" s="37"/>
      <c r="G220" s="57" t="s">
        <v>152</v>
      </c>
      <c r="H220" s="58">
        <v>1602</v>
      </c>
      <c r="I220" s="36">
        <v>1671.3988372093024</v>
      </c>
      <c r="K220" s="51"/>
      <c r="L220" s="52"/>
      <c r="M220" s="52"/>
      <c r="N220" s="52"/>
      <c r="O220" s="52"/>
      <c r="P220" s="52"/>
    </row>
    <row r="221" spans="2:16">
      <c r="B221" s="62" t="s">
        <v>494</v>
      </c>
      <c r="C221" s="57"/>
      <c r="D221" s="63" t="s">
        <v>375</v>
      </c>
      <c r="E221" s="63" t="s">
        <v>495</v>
      </c>
      <c r="F221" s="37"/>
      <c r="G221" s="57" t="s">
        <v>152</v>
      </c>
      <c r="H221" s="58">
        <v>1431</v>
      </c>
      <c r="I221" s="36">
        <v>1493.0650000000001</v>
      </c>
      <c r="K221" s="51"/>
      <c r="L221" s="52"/>
      <c r="M221" s="52"/>
      <c r="N221" s="52"/>
      <c r="O221" s="52"/>
      <c r="P221" s="52"/>
    </row>
    <row r="222" spans="2:16">
      <c r="B222" s="62" t="s">
        <v>496</v>
      </c>
      <c r="C222" s="57"/>
      <c r="D222" s="63" t="s">
        <v>375</v>
      </c>
      <c r="E222" s="63" t="s">
        <v>495</v>
      </c>
      <c r="F222" s="37"/>
      <c r="G222" s="57" t="s">
        <v>152</v>
      </c>
      <c r="H222" s="58">
        <v>2464</v>
      </c>
      <c r="I222" s="36">
        <v>2556.7849999999999</v>
      </c>
      <c r="K222" s="51"/>
      <c r="L222" s="52"/>
      <c r="M222" s="52"/>
      <c r="N222" s="52"/>
      <c r="O222" s="52"/>
      <c r="P222" s="52"/>
    </row>
    <row r="223" spans="2:16">
      <c r="B223" s="62" t="s">
        <v>497</v>
      </c>
      <c r="C223" s="56"/>
      <c r="D223" s="63" t="s">
        <v>375</v>
      </c>
      <c r="E223" s="63" t="s">
        <v>495</v>
      </c>
      <c r="F223" s="37"/>
      <c r="G223" s="57" t="s">
        <v>152</v>
      </c>
      <c r="H223" s="35">
        <v>2076</v>
      </c>
      <c r="I223" s="36">
        <v>2161.9499999999998</v>
      </c>
      <c r="K223" s="51"/>
      <c r="L223" s="52"/>
      <c r="M223" s="52"/>
      <c r="N223" s="52"/>
      <c r="O223" s="52"/>
      <c r="P223" s="52"/>
    </row>
    <row r="224" spans="2:16">
      <c r="B224" s="62" t="s">
        <v>498</v>
      </c>
      <c r="C224" s="39"/>
      <c r="D224" s="63" t="s">
        <v>375</v>
      </c>
      <c r="E224" s="63" t="s">
        <v>495</v>
      </c>
      <c r="F224" s="37"/>
      <c r="G224" s="57" t="s">
        <v>152</v>
      </c>
      <c r="H224" s="58">
        <v>919</v>
      </c>
      <c r="I224" s="59">
        <v>935.83</v>
      </c>
      <c r="K224" s="51"/>
      <c r="L224" s="52"/>
      <c r="M224" s="52"/>
      <c r="N224" s="52"/>
      <c r="O224" s="52"/>
      <c r="P224" s="52"/>
    </row>
    <row r="225" spans="2:16">
      <c r="B225" s="62" t="s">
        <v>499</v>
      </c>
      <c r="C225" s="57"/>
      <c r="D225" s="63" t="s">
        <v>66</v>
      </c>
      <c r="E225" s="63" t="s">
        <v>500</v>
      </c>
      <c r="F225" s="37"/>
      <c r="G225" s="57" t="s">
        <v>155</v>
      </c>
      <c r="H225" s="58">
        <v>2078</v>
      </c>
      <c r="I225" s="36">
        <v>2140.6243406179351</v>
      </c>
      <c r="K225" s="51"/>
      <c r="L225" s="52"/>
      <c r="M225" s="52"/>
      <c r="N225" s="52"/>
      <c r="O225" s="52"/>
      <c r="P225" s="52"/>
    </row>
    <row r="226" spans="2:16">
      <c r="B226" s="62" t="s">
        <v>501</v>
      </c>
      <c r="C226" s="56"/>
      <c r="D226" s="63" t="s">
        <v>313</v>
      </c>
      <c r="E226" s="63" t="s">
        <v>502</v>
      </c>
      <c r="F226" s="37"/>
      <c r="G226" s="37" t="s">
        <v>155</v>
      </c>
      <c r="H226" s="35">
        <v>3295</v>
      </c>
      <c r="I226" s="36">
        <v>3395.1750000000002</v>
      </c>
      <c r="K226" s="51"/>
      <c r="L226" s="52"/>
      <c r="M226" s="52"/>
      <c r="N226" s="52"/>
      <c r="O226" s="52"/>
      <c r="P226" s="52"/>
    </row>
    <row r="227" spans="2:16">
      <c r="B227" s="62" t="s">
        <v>503</v>
      </c>
      <c r="C227" s="57"/>
      <c r="D227" s="63" t="s">
        <v>504</v>
      </c>
      <c r="E227" s="63" t="s">
        <v>504</v>
      </c>
      <c r="F227" s="37"/>
      <c r="G227" s="57" t="s">
        <v>155</v>
      </c>
      <c r="H227" s="58">
        <v>656</v>
      </c>
      <c r="I227" s="36">
        <v>700.35</v>
      </c>
      <c r="K227" s="51"/>
      <c r="L227" s="52"/>
      <c r="M227" s="52"/>
      <c r="N227" s="52"/>
      <c r="O227" s="52"/>
      <c r="P227" s="52"/>
    </row>
    <row r="228" spans="2:16">
      <c r="B228" s="62" t="s">
        <v>505</v>
      </c>
      <c r="C228" s="57"/>
      <c r="D228" s="63" t="s">
        <v>504</v>
      </c>
      <c r="E228" s="63" t="s">
        <v>504</v>
      </c>
      <c r="F228" s="37"/>
      <c r="G228" s="57" t="s">
        <v>155</v>
      </c>
      <c r="H228" s="58">
        <v>1826</v>
      </c>
      <c r="I228" s="36">
        <v>1868.5743657505286</v>
      </c>
      <c r="K228" s="51"/>
      <c r="L228" s="52"/>
      <c r="M228" s="52"/>
      <c r="N228" s="52"/>
      <c r="O228" s="52"/>
      <c r="P228" s="52"/>
    </row>
    <row r="229" spans="2:16">
      <c r="B229" s="62" t="s">
        <v>506</v>
      </c>
      <c r="C229" s="57"/>
      <c r="D229" s="63" t="s">
        <v>504</v>
      </c>
      <c r="E229" s="63" t="s">
        <v>507</v>
      </c>
      <c r="F229" s="37"/>
      <c r="G229" s="57" t="s">
        <v>155</v>
      </c>
      <c r="H229" s="58">
        <v>509</v>
      </c>
      <c r="I229" s="36">
        <v>514.60500000000002</v>
      </c>
      <c r="K229" s="51"/>
      <c r="L229" s="52"/>
      <c r="M229" s="52"/>
      <c r="N229" s="52"/>
      <c r="O229" s="52"/>
      <c r="P229" s="52"/>
    </row>
    <row r="230" spans="2:16">
      <c r="B230" s="62" t="s">
        <v>508</v>
      </c>
      <c r="C230" s="57"/>
      <c r="D230" s="63" t="s">
        <v>504</v>
      </c>
      <c r="E230" s="63" t="s">
        <v>507</v>
      </c>
      <c r="F230" s="37"/>
      <c r="G230" s="57" t="s">
        <v>155</v>
      </c>
      <c r="H230" s="58">
        <v>175</v>
      </c>
      <c r="I230" s="36">
        <v>183.715</v>
      </c>
      <c r="K230" s="51"/>
      <c r="L230" s="52"/>
      <c r="M230" s="52"/>
      <c r="N230" s="52"/>
      <c r="O230" s="52"/>
      <c r="P230" s="52"/>
    </row>
    <row r="231" spans="2:16">
      <c r="B231" s="62" t="s">
        <v>509</v>
      </c>
      <c r="C231" s="37"/>
      <c r="D231" s="63" t="s">
        <v>510</v>
      </c>
      <c r="E231" s="63"/>
      <c r="F231" s="37"/>
      <c r="G231" s="39" t="s">
        <v>158</v>
      </c>
      <c r="H231" s="58">
        <v>662</v>
      </c>
      <c r="I231" s="59">
        <v>675.99</v>
      </c>
      <c r="K231" s="51"/>
      <c r="L231" s="52"/>
      <c r="M231" s="52"/>
      <c r="N231" s="52"/>
      <c r="O231" s="52"/>
      <c r="P231" s="52"/>
    </row>
    <row r="232" spans="2:16">
      <c r="B232" s="62" t="s">
        <v>511</v>
      </c>
      <c r="C232" s="56"/>
      <c r="D232" s="63" t="s">
        <v>512</v>
      </c>
      <c r="E232" s="63"/>
      <c r="F232" s="37"/>
      <c r="G232" s="37" t="s">
        <v>158</v>
      </c>
      <c r="H232" s="35">
        <v>265</v>
      </c>
      <c r="I232" s="36">
        <v>261.87</v>
      </c>
      <c r="K232" s="51"/>
      <c r="L232" s="52"/>
      <c r="M232" s="52"/>
      <c r="N232" s="52"/>
      <c r="O232" s="52"/>
      <c r="P232" s="52"/>
    </row>
    <row r="233" spans="2:16">
      <c r="B233" s="62" t="s">
        <v>513</v>
      </c>
      <c r="C233" s="56"/>
      <c r="D233" s="63" t="s">
        <v>514</v>
      </c>
      <c r="E233" s="63"/>
      <c r="F233" s="37"/>
      <c r="G233" s="37" t="s">
        <v>158</v>
      </c>
      <c r="H233" s="35">
        <v>859</v>
      </c>
      <c r="I233" s="36">
        <v>1043.9348785871964</v>
      </c>
      <c r="K233" s="51"/>
      <c r="L233" s="52"/>
      <c r="M233" s="52"/>
      <c r="N233" s="52"/>
      <c r="O233" s="52"/>
      <c r="P233" s="52"/>
    </row>
    <row r="234" spans="2:16">
      <c r="B234" s="62" t="s">
        <v>515</v>
      </c>
      <c r="C234" s="56"/>
      <c r="D234" s="63" t="s">
        <v>516</v>
      </c>
      <c r="E234" s="63" t="s">
        <v>517</v>
      </c>
      <c r="F234" s="37"/>
      <c r="G234" s="37" t="s">
        <v>158</v>
      </c>
      <c r="H234" s="35">
        <v>2303</v>
      </c>
      <c r="I234" s="36">
        <v>2437.1243356112377</v>
      </c>
      <c r="K234" s="51"/>
      <c r="L234" s="52"/>
      <c r="M234" s="52"/>
      <c r="N234" s="52"/>
      <c r="O234" s="52"/>
      <c r="P234" s="52"/>
    </row>
    <row r="235" spans="2:16">
      <c r="B235" s="62" t="s">
        <v>518</v>
      </c>
      <c r="C235" s="56"/>
      <c r="D235" s="63" t="s">
        <v>516</v>
      </c>
      <c r="E235" s="63" t="s">
        <v>519</v>
      </c>
      <c r="F235" s="37"/>
      <c r="G235" s="37" t="s">
        <v>158</v>
      </c>
      <c r="H235" s="35">
        <v>1477</v>
      </c>
      <c r="I235" s="36">
        <v>1541.7850000000001</v>
      </c>
      <c r="K235" s="51"/>
      <c r="L235" s="52"/>
      <c r="M235" s="52"/>
      <c r="N235" s="52"/>
      <c r="O235" s="52"/>
      <c r="P235" s="52"/>
    </row>
    <row r="236" spans="2:16">
      <c r="B236" s="62" t="s">
        <v>520</v>
      </c>
      <c r="C236" s="56"/>
      <c r="D236" s="63" t="s">
        <v>516</v>
      </c>
      <c r="E236" s="63" t="s">
        <v>521</v>
      </c>
      <c r="F236" s="37"/>
      <c r="G236" s="37" t="s">
        <v>158</v>
      </c>
      <c r="H236" s="35">
        <v>1284</v>
      </c>
      <c r="I236" s="36">
        <v>1315.44</v>
      </c>
      <c r="K236" s="51"/>
      <c r="L236" s="52"/>
      <c r="M236" s="52"/>
      <c r="N236" s="52"/>
      <c r="O236" s="52"/>
      <c r="P236" s="52"/>
    </row>
    <row r="237" spans="2:16">
      <c r="B237" s="62" t="s">
        <v>522</v>
      </c>
      <c r="C237" s="56"/>
      <c r="D237" s="63" t="s">
        <v>516</v>
      </c>
      <c r="E237" s="63" t="s">
        <v>523</v>
      </c>
      <c r="F237" s="37"/>
      <c r="G237" s="37" t="s">
        <v>158</v>
      </c>
      <c r="H237" s="35">
        <v>1571</v>
      </c>
      <c r="I237" s="36">
        <v>1633.70625</v>
      </c>
      <c r="K237" s="51"/>
      <c r="L237" s="52"/>
      <c r="M237" s="52"/>
      <c r="N237" s="52"/>
      <c r="O237" s="52"/>
      <c r="P237" s="52"/>
    </row>
    <row r="238" spans="2:16">
      <c r="B238" s="62" t="s">
        <v>524</v>
      </c>
      <c r="C238" s="57"/>
      <c r="D238" s="63" t="s">
        <v>525</v>
      </c>
      <c r="E238" s="63" t="s">
        <v>526</v>
      </c>
      <c r="F238" s="37"/>
      <c r="G238" s="57" t="s">
        <v>161</v>
      </c>
      <c r="H238" s="58">
        <v>720</v>
      </c>
      <c r="I238" s="36">
        <v>712.62247838616713</v>
      </c>
      <c r="K238" s="51"/>
      <c r="L238" s="52"/>
      <c r="M238" s="52"/>
      <c r="N238" s="52"/>
      <c r="O238" s="52"/>
      <c r="P238" s="52"/>
    </row>
    <row r="239" spans="2:16">
      <c r="B239" s="62" t="s">
        <v>527</v>
      </c>
      <c r="C239" s="37"/>
      <c r="D239" s="63" t="s">
        <v>525</v>
      </c>
      <c r="E239" s="63" t="s">
        <v>528</v>
      </c>
      <c r="F239" s="37"/>
      <c r="G239" s="38" t="s">
        <v>161</v>
      </c>
      <c r="H239" s="58">
        <v>794</v>
      </c>
      <c r="I239" s="59">
        <v>831.28499999999997</v>
      </c>
      <c r="K239" s="51"/>
      <c r="L239" s="52"/>
      <c r="M239" s="52"/>
      <c r="N239" s="52"/>
      <c r="O239" s="52"/>
      <c r="P239" s="52"/>
    </row>
    <row r="240" spans="2:16">
      <c r="B240" s="62" t="s">
        <v>529</v>
      </c>
      <c r="C240" s="37"/>
      <c r="D240" s="63" t="s">
        <v>525</v>
      </c>
      <c r="E240" s="63" t="s">
        <v>530</v>
      </c>
      <c r="F240" s="37"/>
      <c r="G240" s="57" t="s">
        <v>161</v>
      </c>
      <c r="H240" s="58">
        <v>558</v>
      </c>
      <c r="I240" s="59">
        <v>632.04850746268653</v>
      </c>
      <c r="K240" s="51"/>
      <c r="L240" s="52"/>
      <c r="M240" s="52"/>
      <c r="N240" s="52"/>
      <c r="O240" s="52"/>
      <c r="P240" s="52"/>
    </row>
    <row r="241" spans="2:16">
      <c r="B241" s="62" t="s">
        <v>531</v>
      </c>
      <c r="C241" s="56"/>
      <c r="D241" s="63" t="s">
        <v>532</v>
      </c>
      <c r="E241" s="63"/>
      <c r="F241" s="37"/>
      <c r="G241" s="37" t="s">
        <v>161</v>
      </c>
      <c r="H241" s="35">
        <v>272</v>
      </c>
      <c r="I241" s="36">
        <v>306.52999999999997</v>
      </c>
      <c r="K241" s="51"/>
      <c r="L241" s="52"/>
      <c r="M241" s="52"/>
      <c r="N241" s="52"/>
      <c r="O241" s="52"/>
      <c r="P241" s="52"/>
    </row>
    <row r="242" spans="2:16">
      <c r="B242" s="62" t="s">
        <v>533</v>
      </c>
      <c r="C242" s="37"/>
      <c r="D242" s="63" t="s">
        <v>534</v>
      </c>
      <c r="E242" s="63" t="s">
        <v>535</v>
      </c>
      <c r="F242" s="37"/>
      <c r="G242" s="57" t="s">
        <v>161</v>
      </c>
      <c r="H242" s="58">
        <v>1342</v>
      </c>
      <c r="I242" s="59">
        <v>1385.4749999999999</v>
      </c>
      <c r="K242" s="51"/>
      <c r="L242" s="52"/>
      <c r="M242" s="52"/>
      <c r="N242" s="52"/>
      <c r="O242" s="52"/>
      <c r="P242" s="52"/>
    </row>
    <row r="243" spans="2:16">
      <c r="B243" s="62" t="s">
        <v>536</v>
      </c>
      <c r="C243" s="37"/>
      <c r="D243" s="63" t="s">
        <v>534</v>
      </c>
      <c r="E243" s="63" t="s">
        <v>537</v>
      </c>
      <c r="F243" s="37"/>
      <c r="G243" s="57" t="s">
        <v>161</v>
      </c>
      <c r="H243" s="58">
        <v>525</v>
      </c>
      <c r="I243" s="59">
        <v>542.01</v>
      </c>
      <c r="K243" s="51"/>
      <c r="L243" s="52"/>
      <c r="M243" s="52"/>
      <c r="N243" s="52"/>
      <c r="O243" s="52"/>
      <c r="P243" s="52"/>
    </row>
    <row r="244" spans="2:16">
      <c r="B244" s="62" t="s">
        <v>538</v>
      </c>
      <c r="C244" s="56"/>
      <c r="D244" s="63" t="s">
        <v>539</v>
      </c>
      <c r="E244" s="63"/>
      <c r="F244" s="37"/>
      <c r="G244" s="57" t="s">
        <v>161</v>
      </c>
      <c r="H244" s="35">
        <v>557</v>
      </c>
      <c r="I244" s="36">
        <v>568.4</v>
      </c>
      <c r="K244" s="51"/>
      <c r="L244" s="52"/>
      <c r="M244" s="52"/>
      <c r="N244" s="52"/>
      <c r="O244" s="52"/>
      <c r="P244" s="52"/>
    </row>
    <row r="245" spans="2:16">
      <c r="B245" s="62" t="s">
        <v>540</v>
      </c>
      <c r="C245" s="56"/>
      <c r="D245" s="63" t="s">
        <v>541</v>
      </c>
      <c r="E245" s="63" t="s">
        <v>541</v>
      </c>
      <c r="F245" s="37"/>
      <c r="G245" s="57" t="s">
        <v>161</v>
      </c>
      <c r="H245" s="35">
        <v>3303</v>
      </c>
      <c r="I245" s="36">
        <v>3593.4096860031932</v>
      </c>
      <c r="K245" s="51"/>
      <c r="L245" s="52"/>
      <c r="M245" s="52"/>
      <c r="N245" s="52"/>
      <c r="O245" s="52"/>
      <c r="P245" s="52"/>
    </row>
    <row r="246" spans="2:16">
      <c r="B246" s="62" t="s">
        <v>542</v>
      </c>
      <c r="C246" s="56"/>
      <c r="D246" s="37"/>
      <c r="E246" s="63"/>
      <c r="F246" s="37"/>
      <c r="G246" s="37" t="s">
        <v>163</v>
      </c>
      <c r="H246" s="40">
        <v>2434</v>
      </c>
      <c r="I246" s="36">
        <v>2530.395</v>
      </c>
      <c r="K246" s="51"/>
      <c r="L246" s="52"/>
      <c r="M246" s="52"/>
      <c r="N246" s="52"/>
      <c r="O246" s="52"/>
      <c r="P246" s="52"/>
    </row>
    <row r="247" spans="2:16">
      <c r="B247" s="62" t="s">
        <v>543</v>
      </c>
      <c r="C247" s="56"/>
      <c r="D247" s="37"/>
      <c r="E247" s="63"/>
      <c r="F247" s="37"/>
      <c r="G247" s="37" t="s">
        <v>163</v>
      </c>
      <c r="H247" s="35">
        <v>1535</v>
      </c>
      <c r="I247" s="36">
        <v>2202.1578732106341</v>
      </c>
      <c r="K247" s="51"/>
      <c r="L247" s="52"/>
      <c r="M247" s="52"/>
      <c r="N247" s="52"/>
      <c r="O247" s="52"/>
      <c r="P247" s="52"/>
    </row>
    <row r="248" spans="2:16">
      <c r="B248" s="62" t="s">
        <v>544</v>
      </c>
      <c r="C248" s="37"/>
      <c r="D248" s="37"/>
      <c r="E248" s="63"/>
      <c r="F248" s="37"/>
      <c r="G248" s="37" t="s">
        <v>163</v>
      </c>
      <c r="H248" s="58">
        <v>2294</v>
      </c>
      <c r="I248" s="59">
        <v>2387.3285034013606</v>
      </c>
      <c r="K248" s="51"/>
      <c r="L248" s="52"/>
      <c r="M248" s="52"/>
      <c r="N248" s="52"/>
      <c r="O248" s="52"/>
      <c r="P248" s="52"/>
    </row>
    <row r="249" spans="2:16">
      <c r="B249" s="62" t="s">
        <v>545</v>
      </c>
      <c r="C249" s="56"/>
      <c r="D249" s="37"/>
      <c r="E249" s="63"/>
      <c r="F249" s="37"/>
      <c r="G249" s="37" t="s">
        <v>163</v>
      </c>
      <c r="H249" s="35">
        <v>1811</v>
      </c>
      <c r="I249" s="36">
        <v>2447.0532137518685</v>
      </c>
      <c r="K249" s="51"/>
      <c r="L249" s="52"/>
      <c r="M249" s="52"/>
      <c r="N249" s="52"/>
      <c r="O249" s="52"/>
      <c r="P249" s="52"/>
    </row>
    <row r="250" spans="2:16">
      <c r="B250" s="62" t="s">
        <v>546</v>
      </c>
      <c r="C250" s="37"/>
      <c r="D250" s="37"/>
      <c r="E250" s="63"/>
      <c r="F250" s="37"/>
      <c r="G250" s="85" t="s">
        <v>182</v>
      </c>
      <c r="H250" s="58">
        <v>1781</v>
      </c>
      <c r="I250" s="59">
        <v>1854.405</v>
      </c>
      <c r="K250" s="51"/>
      <c r="L250" s="52"/>
      <c r="M250" s="52"/>
      <c r="N250" s="52"/>
      <c r="O250" s="52"/>
      <c r="P250" s="52"/>
    </row>
    <row r="251" spans="2:16">
      <c r="B251" s="62" t="s">
        <v>547</v>
      </c>
      <c r="C251" s="37"/>
      <c r="D251" s="63" t="s">
        <v>366</v>
      </c>
      <c r="E251" s="63" t="s">
        <v>548</v>
      </c>
      <c r="F251" s="37"/>
      <c r="G251" s="38" t="s">
        <v>165</v>
      </c>
      <c r="H251" s="58">
        <v>1118</v>
      </c>
      <c r="I251" s="59">
        <v>1182.2583606557378</v>
      </c>
      <c r="K251" s="51"/>
      <c r="L251" s="52"/>
      <c r="M251" s="52"/>
      <c r="N251" s="52"/>
      <c r="O251" s="52"/>
      <c r="P251" s="52"/>
    </row>
    <row r="252" spans="2:16">
      <c r="B252" s="62" t="s">
        <v>549</v>
      </c>
      <c r="C252" s="57"/>
      <c r="D252" s="63" t="s">
        <v>366</v>
      </c>
      <c r="E252" s="63" t="s">
        <v>548</v>
      </c>
      <c r="F252" s="37"/>
      <c r="G252" s="57" t="s">
        <v>165</v>
      </c>
      <c r="H252" s="58">
        <v>354</v>
      </c>
      <c r="I252" s="36">
        <v>375.8692307692308</v>
      </c>
      <c r="K252" s="51"/>
      <c r="L252" s="52"/>
      <c r="M252" s="52"/>
      <c r="N252" s="52"/>
      <c r="O252" s="52"/>
      <c r="P252" s="52"/>
    </row>
    <row r="253" spans="2:16">
      <c r="B253" s="62" t="s">
        <v>550</v>
      </c>
      <c r="C253" s="57"/>
      <c r="D253" s="63" t="s">
        <v>143</v>
      </c>
      <c r="E253" s="63" t="s">
        <v>551</v>
      </c>
      <c r="F253" s="37"/>
      <c r="G253" s="57" t="s">
        <v>165</v>
      </c>
      <c r="H253" s="58">
        <v>464</v>
      </c>
      <c r="I253" s="36">
        <v>497.35</v>
      </c>
      <c r="K253" s="51"/>
      <c r="L253" s="52"/>
      <c r="M253" s="52"/>
      <c r="N253" s="52"/>
      <c r="O253" s="52"/>
      <c r="P253" s="52"/>
    </row>
    <row r="254" spans="2:16">
      <c r="B254" s="62" t="s">
        <v>552</v>
      </c>
      <c r="C254" s="56"/>
      <c r="D254" s="63" t="s">
        <v>143</v>
      </c>
      <c r="E254" s="63" t="s">
        <v>553</v>
      </c>
      <c r="F254" s="37"/>
      <c r="G254" s="37" t="s">
        <v>165</v>
      </c>
      <c r="H254" s="35">
        <v>275</v>
      </c>
      <c r="I254" s="36">
        <v>288.26</v>
      </c>
      <c r="K254" s="51"/>
      <c r="L254" s="52"/>
      <c r="M254" s="52"/>
      <c r="N254" s="52"/>
      <c r="O254" s="52"/>
      <c r="P254" s="52"/>
    </row>
    <row r="255" spans="2:16">
      <c r="B255" s="62" t="s">
        <v>554</v>
      </c>
      <c r="C255" s="57"/>
      <c r="D255" s="63" t="s">
        <v>555</v>
      </c>
      <c r="E255" s="63"/>
      <c r="F255" s="37"/>
      <c r="G255" s="57" t="s">
        <v>165</v>
      </c>
      <c r="H255" s="58">
        <v>3886</v>
      </c>
      <c r="I255" s="36">
        <v>4013.31</v>
      </c>
      <c r="K255" s="51"/>
      <c r="L255" s="52"/>
      <c r="M255" s="52"/>
      <c r="N255" s="52"/>
      <c r="O255" s="52"/>
      <c r="P255" s="52"/>
    </row>
    <row r="256" spans="2:16">
      <c r="B256" s="62" t="s">
        <v>556</v>
      </c>
      <c r="C256" s="37"/>
      <c r="D256" s="63" t="s">
        <v>557</v>
      </c>
      <c r="E256" s="63" t="s">
        <v>558</v>
      </c>
      <c r="F256" s="37"/>
      <c r="G256" s="39" t="s">
        <v>165</v>
      </c>
      <c r="H256" s="58">
        <v>279</v>
      </c>
      <c r="I256" s="59">
        <v>287.245</v>
      </c>
      <c r="K256" s="51"/>
      <c r="L256" s="52"/>
      <c r="M256" s="52"/>
      <c r="N256" s="52"/>
      <c r="O256" s="52"/>
      <c r="P256" s="52"/>
    </row>
    <row r="257" spans="2:16">
      <c r="B257" s="62" t="s">
        <v>559</v>
      </c>
      <c r="C257" s="57"/>
      <c r="D257" s="63" t="s">
        <v>557</v>
      </c>
      <c r="E257" s="63" t="s">
        <v>560</v>
      </c>
      <c r="F257" s="37"/>
      <c r="G257" s="57" t="s">
        <v>165</v>
      </c>
      <c r="H257" s="58">
        <v>985</v>
      </c>
      <c r="I257" s="36">
        <v>1010.94</v>
      </c>
      <c r="K257" s="51"/>
      <c r="L257" s="52"/>
      <c r="M257" s="52"/>
      <c r="N257" s="52"/>
      <c r="O257" s="52"/>
      <c r="P257" s="52"/>
    </row>
    <row r="258" spans="2:16">
      <c r="B258" s="62" t="s">
        <v>561</v>
      </c>
      <c r="C258" s="57"/>
      <c r="D258" s="63" t="s">
        <v>557</v>
      </c>
      <c r="E258" s="63" t="s">
        <v>562</v>
      </c>
      <c r="F258" s="37"/>
      <c r="G258" s="57" t="s">
        <v>165</v>
      </c>
      <c r="H258" s="58">
        <v>519</v>
      </c>
      <c r="I258" s="36">
        <v>530.84500000000003</v>
      </c>
      <c r="K258" s="51"/>
      <c r="L258" s="52"/>
      <c r="M258" s="52"/>
      <c r="N258" s="52"/>
      <c r="O258" s="52"/>
      <c r="P258" s="52"/>
    </row>
    <row r="259" spans="2:16">
      <c r="B259" s="60" t="s">
        <v>563</v>
      </c>
      <c r="C259" s="56"/>
      <c r="D259" s="57" t="s">
        <v>564</v>
      </c>
      <c r="E259" s="57"/>
      <c r="F259" s="37"/>
      <c r="G259" s="37" t="s">
        <v>168</v>
      </c>
      <c r="H259" s="35">
        <v>198</v>
      </c>
      <c r="I259" s="36">
        <v>204.01499999999999</v>
      </c>
      <c r="K259" s="51"/>
      <c r="L259" s="52"/>
      <c r="M259" s="52"/>
      <c r="N259" s="52"/>
      <c r="O259" s="52"/>
      <c r="P259" s="52"/>
    </row>
    <row r="260" spans="2:16">
      <c r="B260" s="60" t="s">
        <v>565</v>
      </c>
      <c r="C260" s="37"/>
      <c r="D260" s="57" t="s">
        <v>566</v>
      </c>
      <c r="E260" s="57"/>
      <c r="F260" s="37"/>
      <c r="G260" s="39" t="s">
        <v>168</v>
      </c>
      <c r="H260" s="58">
        <v>5347</v>
      </c>
      <c r="I260" s="59">
        <v>5754.9320830650358</v>
      </c>
      <c r="K260" s="51"/>
      <c r="L260" s="52"/>
      <c r="M260" s="52"/>
      <c r="N260" s="52"/>
      <c r="O260" s="52"/>
      <c r="P260" s="52"/>
    </row>
    <row r="261" spans="2:16">
      <c r="B261" s="60" t="s">
        <v>567</v>
      </c>
      <c r="C261" s="57"/>
      <c r="D261" s="57" t="s">
        <v>568</v>
      </c>
      <c r="E261" s="57" t="s">
        <v>569</v>
      </c>
      <c r="F261" s="37"/>
      <c r="G261" s="57" t="s">
        <v>168</v>
      </c>
      <c r="H261" s="58">
        <v>241</v>
      </c>
      <c r="I261" s="36">
        <v>252.73500000000001</v>
      </c>
      <c r="K261" s="51"/>
      <c r="L261" s="52"/>
      <c r="M261" s="52"/>
      <c r="N261" s="52"/>
      <c r="O261" s="52"/>
      <c r="P261" s="52"/>
    </row>
    <row r="262" spans="2:16">
      <c r="B262" s="60" t="s">
        <v>570</v>
      </c>
      <c r="C262" s="56"/>
      <c r="D262" s="57" t="s">
        <v>571</v>
      </c>
      <c r="E262" s="57"/>
      <c r="F262" s="37"/>
      <c r="G262" s="37" t="s">
        <v>168</v>
      </c>
      <c r="H262" s="35">
        <v>482</v>
      </c>
      <c r="I262" s="36">
        <v>526.55203703703705</v>
      </c>
      <c r="K262" s="51"/>
      <c r="L262" s="52"/>
      <c r="M262" s="52"/>
      <c r="N262" s="52"/>
      <c r="O262" s="52"/>
      <c r="P262" s="52"/>
    </row>
    <row r="263" spans="2:16">
      <c r="B263" s="60" t="s">
        <v>572</v>
      </c>
      <c r="C263" s="56"/>
      <c r="D263" s="57" t="s">
        <v>573</v>
      </c>
      <c r="E263" s="57"/>
      <c r="F263" s="37"/>
      <c r="G263" s="37" t="s">
        <v>168</v>
      </c>
      <c r="H263" s="35">
        <v>519</v>
      </c>
      <c r="I263" s="36">
        <v>548.1</v>
      </c>
      <c r="K263" s="51"/>
      <c r="L263" s="52"/>
      <c r="M263" s="52"/>
      <c r="N263" s="52"/>
      <c r="O263" s="52"/>
      <c r="P263" s="52"/>
    </row>
    <row r="264" spans="2:16">
      <c r="B264" s="60" t="s">
        <v>574</v>
      </c>
      <c r="C264" s="57"/>
      <c r="D264" s="57" t="s">
        <v>573</v>
      </c>
      <c r="E264" s="57"/>
      <c r="F264" s="37"/>
      <c r="G264" s="57" t="s">
        <v>168</v>
      </c>
      <c r="H264" s="58">
        <v>172</v>
      </c>
      <c r="I264" s="36">
        <v>178.64</v>
      </c>
      <c r="K264" s="51"/>
      <c r="L264" s="52"/>
      <c r="M264" s="52"/>
      <c r="N264" s="52"/>
      <c r="O264" s="52"/>
      <c r="P264" s="52"/>
    </row>
    <row r="265" spans="2:16">
      <c r="B265" s="60" t="s">
        <v>575</v>
      </c>
      <c r="C265" s="57"/>
      <c r="D265" s="57" t="s">
        <v>576</v>
      </c>
      <c r="E265" s="57"/>
      <c r="F265" s="37"/>
      <c r="G265" s="57" t="s">
        <v>168</v>
      </c>
      <c r="H265" s="58">
        <v>38</v>
      </c>
      <c r="I265" s="36">
        <v>40.6</v>
      </c>
      <c r="K265" s="51"/>
      <c r="L265" s="52"/>
      <c r="M265" s="52"/>
      <c r="N265" s="52"/>
      <c r="O265" s="52"/>
      <c r="P265" s="52"/>
    </row>
    <row r="266" spans="2:16">
      <c r="B266" s="60" t="s">
        <v>577</v>
      </c>
      <c r="C266" s="57"/>
      <c r="D266" s="57" t="s">
        <v>578</v>
      </c>
      <c r="E266" s="57"/>
      <c r="F266" s="37"/>
      <c r="G266" s="57" t="s">
        <v>168</v>
      </c>
      <c r="H266" s="58">
        <v>115</v>
      </c>
      <c r="I266" s="36">
        <v>126.875</v>
      </c>
      <c r="K266" s="51"/>
      <c r="L266" s="52"/>
      <c r="M266" s="52"/>
      <c r="N266" s="52"/>
      <c r="O266" s="52"/>
      <c r="P266" s="52"/>
    </row>
    <row r="267" spans="2:16">
      <c r="B267" s="60" t="s">
        <v>579</v>
      </c>
      <c r="C267" s="37"/>
      <c r="D267" s="57" t="s">
        <v>580</v>
      </c>
      <c r="E267" s="57"/>
      <c r="F267" s="37"/>
      <c r="G267" s="39" t="s">
        <v>168</v>
      </c>
      <c r="H267" s="58">
        <v>1862</v>
      </c>
      <c r="I267" s="59">
        <v>1908.5767561983471</v>
      </c>
      <c r="K267" s="51"/>
      <c r="L267" s="52"/>
      <c r="M267" s="52"/>
      <c r="N267" s="52"/>
      <c r="O267" s="52"/>
      <c r="P267" s="52"/>
    </row>
    <row r="268" spans="2:16">
      <c r="B268" s="60" t="s">
        <v>581</v>
      </c>
      <c r="C268" s="57"/>
      <c r="D268" s="57" t="s">
        <v>582</v>
      </c>
      <c r="E268" s="57"/>
      <c r="F268" s="37"/>
      <c r="G268" s="57" t="s">
        <v>168</v>
      </c>
      <c r="H268" s="58">
        <v>77</v>
      </c>
      <c r="I268" s="36">
        <v>79.17</v>
      </c>
      <c r="K268" s="51"/>
      <c r="L268" s="52"/>
      <c r="M268" s="52"/>
      <c r="N268" s="52"/>
      <c r="O268" s="52"/>
      <c r="P268" s="52"/>
    </row>
    <row r="269" spans="2:16">
      <c r="B269" s="60" t="s">
        <v>583</v>
      </c>
      <c r="C269" s="57"/>
      <c r="D269" s="57" t="s">
        <v>584</v>
      </c>
      <c r="E269" s="57"/>
      <c r="F269" s="37"/>
      <c r="G269" s="57" t="s">
        <v>168</v>
      </c>
      <c r="H269" s="58">
        <v>1490</v>
      </c>
      <c r="I269" s="36">
        <v>1562.0528032036614</v>
      </c>
      <c r="K269" s="51"/>
      <c r="L269" s="52"/>
      <c r="M269" s="52"/>
      <c r="N269" s="52"/>
      <c r="O269" s="52"/>
      <c r="P269" s="52"/>
    </row>
    <row r="270" spans="2:16">
      <c r="B270" s="60" t="s">
        <v>585</v>
      </c>
      <c r="C270" s="37"/>
      <c r="D270" s="57" t="s">
        <v>586</v>
      </c>
      <c r="E270" s="57"/>
      <c r="F270" s="37"/>
      <c r="G270" s="39" t="s">
        <v>168</v>
      </c>
      <c r="H270" s="58">
        <v>362</v>
      </c>
      <c r="I270" s="59">
        <v>373.52</v>
      </c>
      <c r="K270" s="51"/>
      <c r="L270" s="52"/>
      <c r="M270" s="52"/>
      <c r="N270" s="52"/>
      <c r="O270" s="52"/>
      <c r="P270" s="52"/>
    </row>
    <row r="271" spans="2:16">
      <c r="B271" s="62" t="s">
        <v>587</v>
      </c>
      <c r="C271" s="56"/>
      <c r="D271" s="37"/>
      <c r="E271" s="63"/>
      <c r="F271" s="37"/>
      <c r="G271" s="64" t="s">
        <v>171</v>
      </c>
      <c r="H271" s="35">
        <v>487</v>
      </c>
      <c r="I271" s="36">
        <v>516.63499999999999</v>
      </c>
      <c r="K271" s="51"/>
      <c r="L271" s="52"/>
      <c r="M271" s="52"/>
      <c r="N271" s="52"/>
      <c r="O271" s="52"/>
      <c r="P271" s="52"/>
    </row>
    <row r="272" spans="2:16">
      <c r="B272" s="62" t="s">
        <v>588</v>
      </c>
      <c r="C272" s="56"/>
      <c r="D272" s="37"/>
      <c r="E272" s="63"/>
      <c r="F272" s="37"/>
      <c r="G272" s="64" t="s">
        <v>171</v>
      </c>
      <c r="H272" s="35">
        <v>277</v>
      </c>
      <c r="I272" s="36">
        <v>290.29000000000002</v>
      </c>
      <c r="K272" s="51"/>
      <c r="L272" s="52"/>
      <c r="M272" s="52"/>
      <c r="N272" s="52"/>
      <c r="O272" s="52"/>
      <c r="P272" s="52"/>
    </row>
    <row r="273" spans="2:16">
      <c r="B273" s="62" t="s">
        <v>589</v>
      </c>
      <c r="C273" s="57"/>
      <c r="D273" s="57"/>
      <c r="E273" s="63"/>
      <c r="F273" s="37"/>
      <c r="G273" s="64" t="s">
        <v>171</v>
      </c>
      <c r="H273" s="58">
        <v>1397</v>
      </c>
      <c r="I273" s="36">
        <v>1460.585</v>
      </c>
      <c r="K273" s="51"/>
      <c r="L273" s="52"/>
      <c r="M273" s="52"/>
      <c r="N273" s="52"/>
      <c r="O273" s="52"/>
      <c r="P273" s="52"/>
    </row>
    <row r="274" spans="2:16">
      <c r="B274" s="62" t="s">
        <v>590</v>
      </c>
      <c r="C274" s="56"/>
      <c r="D274" s="37"/>
      <c r="E274" s="63"/>
      <c r="F274" s="37"/>
      <c r="G274" s="64" t="s">
        <v>171</v>
      </c>
      <c r="H274" s="35">
        <v>861</v>
      </c>
      <c r="I274" s="36">
        <v>877.404</v>
      </c>
      <c r="K274" s="51"/>
      <c r="L274" s="52"/>
      <c r="M274" s="52"/>
      <c r="N274" s="52"/>
      <c r="O274" s="52"/>
      <c r="P274" s="52"/>
    </row>
    <row r="275" spans="2:16">
      <c r="B275" s="62" t="s">
        <v>591</v>
      </c>
      <c r="C275" s="57"/>
      <c r="D275" s="57"/>
      <c r="E275" s="63"/>
      <c r="F275" s="37"/>
      <c r="G275" s="64" t="s">
        <v>171</v>
      </c>
      <c r="H275" s="58">
        <v>3559</v>
      </c>
      <c r="I275" s="36">
        <v>4540.8222305389227</v>
      </c>
      <c r="K275" s="51"/>
      <c r="L275" s="52"/>
      <c r="M275" s="52"/>
      <c r="N275" s="52"/>
      <c r="O275" s="52"/>
      <c r="P275" s="52"/>
    </row>
    <row r="276" spans="2:16">
      <c r="B276" s="62" t="s">
        <v>592</v>
      </c>
      <c r="C276" s="37"/>
      <c r="D276" s="37"/>
      <c r="E276" s="63"/>
      <c r="F276" s="37"/>
      <c r="G276" s="64" t="s">
        <v>171</v>
      </c>
      <c r="H276" s="58">
        <v>1451</v>
      </c>
      <c r="I276" s="59">
        <v>1622.602937976061</v>
      </c>
      <c r="K276" s="51"/>
      <c r="L276" s="52"/>
      <c r="M276" s="52"/>
      <c r="N276" s="52"/>
      <c r="O276" s="52"/>
      <c r="P276" s="52"/>
    </row>
    <row r="277" spans="2:16">
      <c r="B277" s="62" t="s">
        <v>593</v>
      </c>
      <c r="C277" s="56"/>
      <c r="D277" s="63" t="s">
        <v>594</v>
      </c>
      <c r="E277" s="63"/>
      <c r="F277" s="37"/>
      <c r="G277" s="37" t="s">
        <v>174</v>
      </c>
      <c r="H277" s="35">
        <v>1350</v>
      </c>
      <c r="I277" s="36">
        <v>1526.519696969697</v>
      </c>
      <c r="K277" s="51"/>
      <c r="L277" s="52"/>
      <c r="M277" s="52"/>
      <c r="N277" s="52"/>
      <c r="O277" s="52"/>
      <c r="P277" s="52"/>
    </row>
    <row r="278" spans="2:16">
      <c r="B278" s="62" t="s">
        <v>595</v>
      </c>
      <c r="C278" s="56"/>
      <c r="D278" s="63" t="s">
        <v>596</v>
      </c>
      <c r="E278" s="63"/>
      <c r="F278" s="37"/>
      <c r="G278" s="37" t="s">
        <v>174</v>
      </c>
      <c r="H278" s="35">
        <v>1573</v>
      </c>
      <c r="I278" s="36">
        <v>1616.895</v>
      </c>
      <c r="K278" s="51"/>
      <c r="L278" s="52"/>
      <c r="M278" s="52"/>
      <c r="N278" s="52"/>
      <c r="O278" s="52"/>
      <c r="P278" s="52"/>
    </row>
    <row r="279" spans="2:16">
      <c r="B279" s="62" t="s">
        <v>597</v>
      </c>
      <c r="C279" s="57"/>
      <c r="D279" s="63" t="s">
        <v>596</v>
      </c>
      <c r="E279" s="63"/>
      <c r="F279" s="37"/>
      <c r="G279" s="37" t="s">
        <v>174</v>
      </c>
      <c r="H279" s="58">
        <v>5195</v>
      </c>
      <c r="I279" s="36">
        <v>6149.3894736842103</v>
      </c>
      <c r="K279" s="51"/>
      <c r="L279" s="52"/>
      <c r="M279" s="52"/>
      <c r="N279" s="52"/>
      <c r="O279" s="52"/>
      <c r="P279" s="52"/>
    </row>
    <row r="280" spans="2:16">
      <c r="B280" s="62" t="s">
        <v>598</v>
      </c>
      <c r="C280" s="56"/>
      <c r="D280" s="63" t="s">
        <v>599</v>
      </c>
      <c r="E280" s="63"/>
      <c r="F280" s="37"/>
      <c r="G280" s="53" t="s">
        <v>177</v>
      </c>
      <c r="H280" s="40">
        <v>91</v>
      </c>
      <c r="I280" s="36">
        <v>98.454999999999998</v>
      </c>
      <c r="K280" s="51"/>
      <c r="L280" s="52"/>
      <c r="M280" s="52"/>
      <c r="N280" s="52"/>
      <c r="O280" s="52"/>
      <c r="P280" s="52"/>
    </row>
    <row r="281" spans="2:16">
      <c r="B281" s="62" t="s">
        <v>600</v>
      </c>
      <c r="C281" s="56"/>
      <c r="D281" s="63" t="s">
        <v>601</v>
      </c>
      <c r="E281" s="63" t="s">
        <v>602</v>
      </c>
      <c r="F281" s="37"/>
      <c r="G281" s="53" t="s">
        <v>177</v>
      </c>
      <c r="H281" s="35">
        <v>4428</v>
      </c>
      <c r="I281" s="36">
        <v>4936.0712980586222</v>
      </c>
      <c r="K281" s="51"/>
      <c r="L281" s="52"/>
      <c r="M281" s="52"/>
      <c r="N281" s="52"/>
      <c r="O281" s="52"/>
      <c r="P281" s="52"/>
    </row>
    <row r="282" spans="2:16">
      <c r="B282" s="62" t="s">
        <v>603</v>
      </c>
      <c r="C282" s="57"/>
      <c r="D282" s="63" t="s">
        <v>601</v>
      </c>
      <c r="E282" s="63" t="s">
        <v>604</v>
      </c>
      <c r="F282" s="37"/>
      <c r="G282" s="53" t="s">
        <v>177</v>
      </c>
      <c r="H282" s="58">
        <v>2976</v>
      </c>
      <c r="I282" s="36">
        <v>3045</v>
      </c>
      <c r="K282" s="51"/>
      <c r="L282" s="52"/>
      <c r="M282" s="52"/>
      <c r="N282" s="52"/>
      <c r="O282" s="52"/>
      <c r="P282" s="52"/>
    </row>
    <row r="283" spans="2:16">
      <c r="B283" s="62" t="s">
        <v>605</v>
      </c>
      <c r="C283" s="57"/>
      <c r="D283" s="63" t="s">
        <v>601</v>
      </c>
      <c r="E283" s="63" t="s">
        <v>606</v>
      </c>
      <c r="F283" s="37"/>
      <c r="G283" s="53" t="s">
        <v>177</v>
      </c>
      <c r="H283" s="58">
        <v>1010</v>
      </c>
      <c r="I283" s="36">
        <v>1274.2756183745582</v>
      </c>
      <c r="K283" s="51"/>
      <c r="L283" s="52"/>
      <c r="M283" s="52"/>
      <c r="N283" s="52"/>
      <c r="O283" s="52"/>
      <c r="P283" s="52"/>
    </row>
    <row r="284" spans="2:16">
      <c r="B284" s="62" t="s">
        <v>607</v>
      </c>
      <c r="C284" s="56"/>
      <c r="D284" s="37"/>
      <c r="E284" s="63"/>
      <c r="F284" s="37"/>
      <c r="G284" s="64" t="s">
        <v>179</v>
      </c>
      <c r="H284" s="35">
        <v>1357</v>
      </c>
      <c r="I284" s="36">
        <v>1400.7</v>
      </c>
      <c r="K284" s="51"/>
      <c r="L284" s="52"/>
      <c r="M284" s="52"/>
      <c r="N284" s="52"/>
      <c r="O284" s="52"/>
      <c r="P284" s="52"/>
    </row>
    <row r="285" spans="2:16">
      <c r="B285" s="62" t="s">
        <v>608</v>
      </c>
      <c r="C285" s="37"/>
      <c r="D285" s="39"/>
      <c r="E285" s="63"/>
      <c r="F285" s="37"/>
      <c r="G285" s="64" t="s">
        <v>179</v>
      </c>
      <c r="H285" s="58">
        <v>1962</v>
      </c>
      <c r="I285" s="59">
        <v>2041.165</v>
      </c>
      <c r="K285" s="51"/>
      <c r="L285" s="52"/>
      <c r="M285" s="52"/>
      <c r="N285" s="52"/>
      <c r="O285" s="52"/>
      <c r="P285" s="52"/>
    </row>
    <row r="286" spans="2:16">
      <c r="B286" s="62" t="s">
        <v>609</v>
      </c>
      <c r="C286" s="37"/>
      <c r="D286" s="38"/>
      <c r="E286" s="63"/>
      <c r="F286" s="37"/>
      <c r="G286" s="39" t="s">
        <v>179</v>
      </c>
      <c r="H286" s="58">
        <v>2241</v>
      </c>
      <c r="I286" s="59">
        <v>2290.3463855421687</v>
      </c>
      <c r="K286" s="51"/>
      <c r="L286" s="52"/>
      <c r="M286" s="52"/>
      <c r="N286" s="52"/>
      <c r="O286" s="52"/>
      <c r="P286" s="52"/>
    </row>
    <row r="287" spans="2:16">
      <c r="B287" s="62" t="s">
        <v>610</v>
      </c>
      <c r="C287" s="56"/>
      <c r="D287" s="37"/>
      <c r="E287" s="63"/>
      <c r="F287" s="37"/>
      <c r="G287" s="39" t="s">
        <v>179</v>
      </c>
      <c r="H287" s="35">
        <v>2612</v>
      </c>
      <c r="I287" s="36">
        <v>2678.5212765957449</v>
      </c>
      <c r="K287" s="51"/>
      <c r="L287" s="52"/>
      <c r="M287" s="52"/>
      <c r="N287" s="52"/>
      <c r="O287" s="52"/>
      <c r="P287" s="52"/>
    </row>
    <row r="288" spans="2:16">
      <c r="B288" s="62" t="s">
        <v>611</v>
      </c>
      <c r="C288" s="37"/>
      <c r="D288" s="63" t="s">
        <v>369</v>
      </c>
      <c r="E288" s="63" t="s">
        <v>612</v>
      </c>
      <c r="F288" s="37"/>
      <c r="G288" s="39" t="s">
        <v>182</v>
      </c>
      <c r="H288" s="58">
        <v>3266</v>
      </c>
      <c r="I288" s="59">
        <v>3365.387374749499</v>
      </c>
      <c r="K288" s="51"/>
      <c r="L288" s="52"/>
      <c r="M288" s="52"/>
      <c r="N288" s="52"/>
      <c r="O288" s="52"/>
      <c r="P288" s="52"/>
    </row>
    <row r="289" spans="2:16">
      <c r="B289" s="62" t="s">
        <v>613</v>
      </c>
      <c r="C289" s="37"/>
      <c r="D289" s="63" t="s">
        <v>369</v>
      </c>
      <c r="E289" s="63" t="s">
        <v>614</v>
      </c>
      <c r="F289" s="37"/>
      <c r="G289" s="39" t="s">
        <v>182</v>
      </c>
      <c r="H289" s="58">
        <v>3320</v>
      </c>
      <c r="I289" s="59">
        <v>3571.848874407583</v>
      </c>
      <c r="K289" s="51"/>
      <c r="L289" s="52"/>
      <c r="M289" s="52"/>
      <c r="N289" s="52"/>
      <c r="O289" s="52"/>
      <c r="P289" s="52"/>
    </row>
    <row r="290" spans="2:16">
      <c r="B290" s="60" t="s">
        <v>615</v>
      </c>
      <c r="C290" s="37"/>
      <c r="D290" s="57" t="s">
        <v>616</v>
      </c>
      <c r="E290" s="57"/>
      <c r="F290" s="37"/>
      <c r="G290" s="39" t="s">
        <v>185</v>
      </c>
      <c r="H290" s="58">
        <v>512</v>
      </c>
      <c r="I290" s="59">
        <v>913.15231788079473</v>
      </c>
      <c r="K290" s="51"/>
      <c r="L290" s="52"/>
      <c r="M290" s="52"/>
      <c r="N290" s="52"/>
      <c r="O290" s="52"/>
      <c r="P290" s="52"/>
    </row>
    <row r="291" spans="2:16">
      <c r="B291" s="60" t="s">
        <v>617</v>
      </c>
      <c r="C291" s="57"/>
      <c r="D291" s="57" t="s">
        <v>150</v>
      </c>
      <c r="E291" s="57" t="s">
        <v>618</v>
      </c>
      <c r="F291" s="37"/>
      <c r="G291" s="57" t="s">
        <v>185</v>
      </c>
      <c r="H291" s="58">
        <v>2169</v>
      </c>
      <c r="I291" s="36">
        <v>2991.2416067146282</v>
      </c>
      <c r="K291" s="51"/>
      <c r="L291" s="52"/>
      <c r="M291" s="52"/>
      <c r="N291" s="52"/>
      <c r="O291" s="52"/>
      <c r="P291" s="52"/>
    </row>
    <row r="292" spans="2:16">
      <c r="B292" s="60" t="s">
        <v>619</v>
      </c>
      <c r="C292" s="57"/>
      <c r="D292" s="57" t="s">
        <v>620</v>
      </c>
      <c r="E292" s="57"/>
      <c r="F292" s="37"/>
      <c r="G292" s="57" t="s">
        <v>185</v>
      </c>
      <c r="H292" s="58">
        <v>5948</v>
      </c>
      <c r="I292" s="36">
        <v>6211.8</v>
      </c>
      <c r="K292" s="51"/>
      <c r="L292" s="52"/>
      <c r="M292" s="52"/>
      <c r="N292" s="52"/>
      <c r="O292" s="52"/>
      <c r="P292" s="52"/>
    </row>
    <row r="293" spans="2:16">
      <c r="B293" s="62" t="s">
        <v>621</v>
      </c>
      <c r="C293" s="57"/>
      <c r="D293" s="63" t="s">
        <v>622</v>
      </c>
      <c r="E293" s="63"/>
      <c r="F293" s="37"/>
      <c r="G293" s="57" t="s">
        <v>188</v>
      </c>
      <c r="H293" s="58">
        <v>476</v>
      </c>
      <c r="I293" s="36">
        <v>496.33499999999998</v>
      </c>
      <c r="K293" s="51"/>
      <c r="L293" s="52"/>
      <c r="M293" s="52"/>
      <c r="N293" s="52"/>
      <c r="O293" s="52"/>
      <c r="P293" s="52"/>
    </row>
    <row r="294" spans="2:16">
      <c r="B294" s="62" t="s">
        <v>623</v>
      </c>
      <c r="C294" s="37"/>
      <c r="D294" s="63" t="s">
        <v>541</v>
      </c>
      <c r="E294" s="63" t="s">
        <v>624</v>
      </c>
      <c r="F294" s="37"/>
      <c r="G294" s="57" t="s">
        <v>188</v>
      </c>
      <c r="H294" s="58">
        <v>567</v>
      </c>
      <c r="I294" s="59">
        <v>577.53499999999997</v>
      </c>
      <c r="K294" s="51"/>
      <c r="L294" s="52"/>
      <c r="M294" s="52"/>
      <c r="N294" s="52"/>
      <c r="O294" s="52"/>
      <c r="P294" s="52"/>
    </row>
    <row r="295" spans="2:16">
      <c r="B295" s="62" t="s">
        <v>625</v>
      </c>
      <c r="C295" s="56"/>
      <c r="D295" s="63" t="s">
        <v>188</v>
      </c>
      <c r="E295" s="63"/>
      <c r="F295" s="37"/>
      <c r="G295" s="37" t="s">
        <v>188</v>
      </c>
      <c r="H295" s="35">
        <v>1007</v>
      </c>
      <c r="I295" s="36">
        <v>1060.675</v>
      </c>
    </row>
    <row r="296" spans="2:16">
      <c r="B296" s="62" t="s">
        <v>626</v>
      </c>
      <c r="C296" s="37"/>
      <c r="D296" s="37"/>
      <c r="E296" s="63"/>
      <c r="F296" s="37"/>
      <c r="G296" s="39" t="s">
        <v>188</v>
      </c>
      <c r="H296" s="58">
        <v>770</v>
      </c>
      <c r="I296" s="59">
        <v>800.83500000000004</v>
      </c>
    </row>
    <row r="297" spans="2:16">
      <c r="B297" s="62" t="s">
        <v>627</v>
      </c>
      <c r="C297" s="56"/>
      <c r="D297" s="37"/>
      <c r="E297" s="63"/>
      <c r="F297" s="37"/>
      <c r="G297" s="37" t="s">
        <v>188</v>
      </c>
      <c r="H297" s="35">
        <v>2103</v>
      </c>
      <c r="I297" s="36">
        <v>2209.2074592074591</v>
      </c>
    </row>
    <row r="298" spans="2:16">
      <c r="B298" s="62" t="s">
        <v>628</v>
      </c>
      <c r="C298" s="37"/>
      <c r="D298" s="37"/>
      <c r="E298" s="63"/>
      <c r="F298" s="37"/>
      <c r="G298" s="37" t="s">
        <v>188</v>
      </c>
      <c r="H298" s="58">
        <v>1450</v>
      </c>
      <c r="I298" s="59">
        <v>1485.6510471204188</v>
      </c>
    </row>
    <row r="299" spans="2:16">
      <c r="B299" s="62" t="s">
        <v>629</v>
      </c>
      <c r="C299" s="56"/>
      <c r="D299" s="37"/>
      <c r="E299" s="63"/>
      <c r="F299" s="37"/>
      <c r="G299" s="37" t="s">
        <v>188</v>
      </c>
      <c r="H299" s="35">
        <v>1205</v>
      </c>
      <c r="I299" s="36">
        <v>1234.2819379844962</v>
      </c>
    </row>
    <row r="300" spans="2:16">
      <c r="B300" s="60" t="s">
        <v>630</v>
      </c>
      <c r="C300" s="57"/>
      <c r="D300" s="57" t="s">
        <v>631</v>
      </c>
      <c r="E300" s="57"/>
      <c r="F300" s="37"/>
      <c r="G300" s="57" t="s">
        <v>191</v>
      </c>
      <c r="H300" s="58">
        <v>334</v>
      </c>
      <c r="I300" s="36">
        <v>339.01</v>
      </c>
    </row>
    <row r="301" spans="2:16">
      <c r="B301" s="60" t="s">
        <v>632</v>
      </c>
      <c r="C301" s="57"/>
      <c r="D301" s="57" t="s">
        <v>633</v>
      </c>
      <c r="E301" s="57"/>
      <c r="F301" s="37"/>
      <c r="G301" s="57" t="s">
        <v>191</v>
      </c>
      <c r="H301" s="58">
        <v>1850</v>
      </c>
      <c r="I301" s="36">
        <v>1887.9</v>
      </c>
    </row>
    <row r="302" spans="2:16">
      <c r="B302" s="60" t="s">
        <v>634</v>
      </c>
      <c r="C302" s="57"/>
      <c r="D302" s="57" t="s">
        <v>635</v>
      </c>
      <c r="E302" s="57"/>
      <c r="F302" s="37"/>
      <c r="G302" s="57" t="s">
        <v>191</v>
      </c>
      <c r="H302" s="58">
        <v>13</v>
      </c>
      <c r="I302" s="36">
        <v>13.195</v>
      </c>
    </row>
    <row r="303" spans="2:16">
      <c r="B303" s="60" t="s">
        <v>636</v>
      </c>
      <c r="C303" s="57"/>
      <c r="D303" s="57" t="s">
        <v>637</v>
      </c>
      <c r="E303" s="57"/>
      <c r="F303" s="37"/>
      <c r="G303" s="57" t="s">
        <v>191</v>
      </c>
      <c r="H303" s="58">
        <v>280</v>
      </c>
      <c r="I303" s="36">
        <v>303.48500000000001</v>
      </c>
    </row>
    <row r="304" spans="2:16">
      <c r="B304" s="60" t="s">
        <v>638</v>
      </c>
      <c r="C304" s="57"/>
      <c r="D304" s="57" t="s">
        <v>639</v>
      </c>
      <c r="E304" s="57"/>
      <c r="F304" s="37"/>
      <c r="G304" s="57" t="s">
        <v>191</v>
      </c>
      <c r="H304" s="58">
        <v>241</v>
      </c>
      <c r="I304" s="36">
        <v>252.73500000000001</v>
      </c>
    </row>
    <row r="305" spans="2:9">
      <c r="B305" s="60" t="s">
        <v>640</v>
      </c>
      <c r="C305" s="57"/>
      <c r="D305" s="57" t="s">
        <v>641</v>
      </c>
      <c r="E305" s="57"/>
      <c r="F305" s="37"/>
      <c r="G305" s="57" t="s">
        <v>191</v>
      </c>
      <c r="H305" s="58">
        <v>1742</v>
      </c>
      <c r="I305" s="36">
        <v>1801.625</v>
      </c>
    </row>
    <row r="306" spans="2:9">
      <c r="B306" s="60" t="s">
        <v>642</v>
      </c>
      <c r="C306" s="56"/>
      <c r="D306" s="57" t="s">
        <v>643</v>
      </c>
      <c r="E306" s="57"/>
      <c r="F306" s="37"/>
      <c r="G306" s="37" t="s">
        <v>191</v>
      </c>
      <c r="H306" s="35">
        <v>8</v>
      </c>
      <c r="I306" s="36">
        <v>8.1199999999999992</v>
      </c>
    </row>
    <row r="307" spans="2:9">
      <c r="B307" s="60" t="s">
        <v>644</v>
      </c>
      <c r="C307" s="39"/>
      <c r="D307" s="57" t="s">
        <v>643</v>
      </c>
      <c r="E307" s="57"/>
      <c r="F307" s="37"/>
      <c r="G307" s="39" t="s">
        <v>191</v>
      </c>
      <c r="H307" s="58">
        <v>309</v>
      </c>
      <c r="I307" s="59">
        <v>315.66500000000002</v>
      </c>
    </row>
    <row r="308" spans="2:9">
      <c r="B308" s="60" t="s">
        <v>645</v>
      </c>
      <c r="C308" s="56"/>
      <c r="D308" s="57" t="s">
        <v>646</v>
      </c>
      <c r="E308" s="57"/>
      <c r="F308" s="37"/>
      <c r="G308" s="37" t="s">
        <v>191</v>
      </c>
      <c r="H308" s="35">
        <v>793</v>
      </c>
      <c r="I308" s="36">
        <v>866.2361751152074</v>
      </c>
    </row>
    <row r="309" spans="2:9">
      <c r="B309" s="60" t="s">
        <v>647</v>
      </c>
      <c r="C309" s="56"/>
      <c r="D309" s="57" t="s">
        <v>191</v>
      </c>
      <c r="E309" s="57"/>
      <c r="F309" s="37"/>
      <c r="G309" s="37" t="s">
        <v>191</v>
      </c>
      <c r="H309" s="35">
        <v>2270</v>
      </c>
      <c r="I309" s="36">
        <v>2338.56</v>
      </c>
    </row>
    <row r="310" spans="2:9">
      <c r="B310" s="60" t="s">
        <v>648</v>
      </c>
      <c r="C310" s="57"/>
      <c r="D310" s="57" t="s">
        <v>649</v>
      </c>
      <c r="E310" s="57"/>
      <c r="F310" s="37"/>
      <c r="G310" s="57" t="s">
        <v>191</v>
      </c>
      <c r="H310" s="58">
        <v>1273</v>
      </c>
      <c r="I310" s="36">
        <v>1396.0854466858789</v>
      </c>
    </row>
    <row r="311" spans="2:9">
      <c r="B311" s="60" t="s">
        <v>650</v>
      </c>
      <c r="C311" s="56"/>
      <c r="D311" s="57" t="s">
        <v>651</v>
      </c>
      <c r="E311" s="57"/>
      <c r="F311" s="37"/>
      <c r="G311" s="37" t="s">
        <v>194</v>
      </c>
      <c r="H311" s="35">
        <v>119</v>
      </c>
      <c r="I311" s="36">
        <v>124.845</v>
      </c>
    </row>
    <row r="312" spans="2:9">
      <c r="B312" s="60" t="s">
        <v>652</v>
      </c>
      <c r="C312" s="57"/>
      <c r="D312" s="57" t="s">
        <v>653</v>
      </c>
      <c r="E312" s="57"/>
      <c r="F312" s="37"/>
      <c r="G312" s="57" t="s">
        <v>194</v>
      </c>
      <c r="H312" s="58">
        <v>297</v>
      </c>
      <c r="I312" s="36">
        <v>312.62</v>
      </c>
    </row>
    <row r="313" spans="2:9">
      <c r="B313" s="60" t="s">
        <v>654</v>
      </c>
      <c r="C313" s="57"/>
      <c r="D313" s="57" t="s">
        <v>655</v>
      </c>
      <c r="E313" s="57"/>
      <c r="F313" s="37"/>
      <c r="G313" s="57" t="s">
        <v>194</v>
      </c>
      <c r="H313" s="58">
        <v>132</v>
      </c>
      <c r="I313" s="36">
        <v>132.965</v>
      </c>
    </row>
    <row r="314" spans="2:9">
      <c r="B314" s="60" t="s">
        <v>656</v>
      </c>
      <c r="C314" s="57"/>
      <c r="D314" s="57" t="s">
        <v>657</v>
      </c>
      <c r="E314" s="57"/>
      <c r="F314" s="37"/>
      <c r="G314" s="57" t="s">
        <v>194</v>
      </c>
      <c r="H314" s="58">
        <v>487</v>
      </c>
      <c r="I314" s="36">
        <v>494.30500000000001</v>
      </c>
    </row>
    <row r="315" spans="2:9">
      <c r="B315" s="60" t="s">
        <v>658</v>
      </c>
      <c r="C315" s="56"/>
      <c r="D315" s="57" t="s">
        <v>659</v>
      </c>
      <c r="E315" s="57"/>
      <c r="F315" s="37"/>
      <c r="G315" s="37" t="s">
        <v>194</v>
      </c>
      <c r="H315" s="35">
        <v>894</v>
      </c>
      <c r="I315" s="36">
        <v>1021.8509336099585</v>
      </c>
    </row>
    <row r="316" spans="2:9">
      <c r="B316" s="60" t="s">
        <v>660</v>
      </c>
      <c r="C316" s="56"/>
      <c r="D316" s="57" t="s">
        <v>661</v>
      </c>
      <c r="E316" s="57"/>
      <c r="F316" s="37"/>
      <c r="G316" s="37" t="s">
        <v>194</v>
      </c>
      <c r="H316" s="35">
        <v>402</v>
      </c>
      <c r="I316" s="36">
        <v>412.09</v>
      </c>
    </row>
    <row r="317" spans="2:9">
      <c r="B317" s="60" t="s">
        <v>662</v>
      </c>
      <c r="C317" s="57"/>
      <c r="D317" s="57" t="s">
        <v>663</v>
      </c>
      <c r="E317" s="57"/>
      <c r="F317" s="37"/>
      <c r="G317" s="57" t="s">
        <v>194</v>
      </c>
      <c r="H317" s="58">
        <v>373</v>
      </c>
      <c r="I317" s="36">
        <v>386.71499999999997</v>
      </c>
    </row>
    <row r="318" spans="2:9">
      <c r="B318" s="60" t="s">
        <v>664</v>
      </c>
      <c r="C318" s="57"/>
      <c r="D318" s="57" t="s">
        <v>665</v>
      </c>
      <c r="E318" s="57"/>
      <c r="F318" s="37"/>
      <c r="G318" s="57" t="s">
        <v>194</v>
      </c>
      <c r="H318" s="58">
        <v>703</v>
      </c>
      <c r="I318" s="36">
        <v>727.87234042553189</v>
      </c>
    </row>
    <row r="319" spans="2:9">
      <c r="B319" s="60" t="s">
        <v>666</v>
      </c>
      <c r="C319" s="57"/>
      <c r="D319" s="57" t="s">
        <v>667</v>
      </c>
      <c r="E319" s="57"/>
      <c r="F319" s="37"/>
      <c r="G319" s="57" t="s">
        <v>194</v>
      </c>
      <c r="H319" s="58">
        <v>93</v>
      </c>
      <c r="I319" s="36">
        <v>94.394999999999996</v>
      </c>
    </row>
    <row r="320" spans="2:9">
      <c r="B320" s="60" t="s">
        <v>668</v>
      </c>
      <c r="C320" s="57"/>
      <c r="D320" s="57" t="s">
        <v>669</v>
      </c>
      <c r="E320" s="57"/>
      <c r="F320" s="37"/>
      <c r="G320" s="57" t="s">
        <v>194</v>
      </c>
      <c r="H320" s="58">
        <v>384</v>
      </c>
      <c r="I320" s="36">
        <v>893.12980769230762</v>
      </c>
    </row>
    <row r="321" spans="2:9">
      <c r="B321" s="78" t="s">
        <v>670</v>
      </c>
      <c r="C321" s="79"/>
      <c r="D321" s="79" t="s">
        <v>194</v>
      </c>
      <c r="E321" s="79"/>
      <c r="F321" s="61"/>
      <c r="G321" s="79" t="s">
        <v>194</v>
      </c>
      <c r="H321" s="82">
        <v>4095</v>
      </c>
      <c r="I321" s="41">
        <v>4591.8501206272622</v>
      </c>
    </row>
  </sheetData>
  <autoFilter ref="B12:I321" xr:uid="{00000000-0009-0000-0000-000001000000}"/>
  <mergeCells count="3">
    <mergeCell ref="B4:F6"/>
    <mergeCell ref="M10:P10"/>
    <mergeCell ref="B8:F8"/>
  </mergeCells>
  <phoneticPr fontId="5" type="noConversion"/>
  <conditionalFormatting sqref="O13:O166 M13:M166">
    <cfRule type="cellIs" dxfId="4" priority="1" stopIfTrue="1" operator="equal">
      <formula>0</formula>
    </cfRule>
  </conditionalFormatting>
  <conditionalFormatting sqref="P13:P166 N13:N166">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haredContentType xmlns="Microsoft.SharePoint.Taxonomy.ContentTypeSync" SourceId="383954fa-2a65-4d57-99ac-c02654c3af93" ContentTypeId="0x010100E7BD6A8A66F7CB4BBA2B02F0531791BE" PreviousValue="false"/>
</file>

<file path=customXml/item2.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26C375B58611984FA98386D6992361AB" ma:contentTypeVersion="22" ma:contentTypeDescription="Parent Document Content Type for all review documents" ma:contentTypeScope="" ma:versionID="178851f85aba1f4cedc087232ebcc1ad">
  <xsd:schema xmlns:xsd="http://www.w3.org/2001/XMLSchema" xmlns:xs="http://www.w3.org/2001/XMLSchema" xmlns:p="http://schemas.microsoft.com/office/2006/metadata/properties" xmlns:ns1="http://schemas.microsoft.com/sharepoint/v3" xmlns:ns2="07a766d4-cf60-4260-9f49-242aaa07e1bd" xmlns:ns3="d23c6157-5623-4293-b83e-785d6ba7de2d" xmlns:ns4="26cd10c2-c471-4c22-871d-26c42e3f5cb1" targetNamespace="http://schemas.microsoft.com/office/2006/metadata/properties" ma:root="true" ma:fieldsID="53231a7da8d1587a938d969952fdc448" ns1:_="" ns2:_="" ns3:_="" ns4:_="">
    <xsd:import namespace="http://schemas.microsoft.com/sharepoint/v3"/>
    <xsd:import namespace="07a766d4-cf60-4260-9f49-242aaa07e1bd"/>
    <xsd:import namespace="d23c6157-5623-4293-b83e-785d6ba7de2d"/>
    <xsd:import namespace="26cd10c2-c471-4c22-871d-26c42e3f5cb1"/>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26cd10c2-c471-4c22-871d-26c42e3f5cb1"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AutoTags" ma:index="27" nillable="true" ma:displayName="Tags" ma:internalName="MediaServiceAutoTags" ma:readOnly="true">
      <xsd:simpleType>
        <xsd:restriction base="dms:Text"/>
      </xsd:simple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County Council</AuthorityType>
    <ReferenceYear xmlns="07a766d4-cf60-4260-9f49-242aaa07e1bd">2019</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Buckinghamshire</TermName>
          <TermId xmlns="http://schemas.microsoft.com/office/infopath/2007/PartnerControls">aad6ea16-eefc-47ad-8ed0-24b51a569a05</TermId>
        </TermInfo>
      </Terms>
    </d08e702f979e48d3863205ea645082c2>
    <TaxCatchAll xmlns="07a766d4-cf60-4260-9f49-242aaa07e1bd">
      <Value>348</Value>
    </TaxCatchAll>
  </documentManagement>
</p:properties>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LongProperties xmlns="http://schemas.microsoft.com/office/2006/metadata/longProperties"/>
</file>

<file path=customXml/itemProps1.xml><?xml version="1.0" encoding="utf-8"?>
<ds:datastoreItem xmlns:ds="http://schemas.openxmlformats.org/officeDocument/2006/customXml" ds:itemID="{FC5F8E4E-27F0-4826-BD18-5E2917684BC6}"/>
</file>

<file path=customXml/itemProps2.xml><?xml version="1.0" encoding="utf-8"?>
<ds:datastoreItem xmlns:ds="http://schemas.openxmlformats.org/officeDocument/2006/customXml" ds:itemID="{5CC1E216-4543-4DF2-A8BD-9894E6B5B8E3}"/>
</file>

<file path=customXml/itemProps3.xml><?xml version="1.0" encoding="utf-8"?>
<ds:datastoreItem xmlns:ds="http://schemas.openxmlformats.org/officeDocument/2006/customXml" ds:itemID="{4C1DE274-EFF0-4630-B066-493C6358DED3}"/>
</file>

<file path=customXml/itemProps4.xml><?xml version="1.0" encoding="utf-8"?>
<ds:datastoreItem xmlns:ds="http://schemas.openxmlformats.org/officeDocument/2006/customXml" ds:itemID="{255B7FDA-1106-4372-997E-8FE17782560C}"/>
</file>

<file path=customXml/itemProps5.xml><?xml version="1.0" encoding="utf-8"?>
<ds:datastoreItem xmlns:ds="http://schemas.openxmlformats.org/officeDocument/2006/customXml" ds:itemID="{00C8C4DA-1ACA-40D4-A3B9-046F7BB3EBDD}"/>
</file>

<file path=customXml/itemProps6.xml><?xml version="1.0" encoding="utf-8"?>
<ds:datastoreItem xmlns:ds="http://schemas.openxmlformats.org/officeDocument/2006/customXml" ds:itemID="{605293EF-4B0C-441A-96EA-2E969658FEC2}"/>
</file>

<file path=customXml/itemProps7.xml><?xml version="1.0" encoding="utf-8"?>
<ds:datastoreItem xmlns:ds="http://schemas.openxmlformats.org/officeDocument/2006/customXml" ds:itemID="{77BAC0C3-7CB7-4C3D-8C63-B3C372721FB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2023-02-21T18:41:28Z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0x010100E7BD6A8A66F7CB4BBA2B02F0531791BE0026A9A75CCCA16F4693F1FE45F71519DE0026C375B58611984FA98386D6992361AB</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348</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ApprovedForCommission">
    <vt:bool>false</vt:bool>
  </property>
  <property fmtid="{D5CDD505-2E9C-101B-9397-08002B2CF9AE}" pid="22" name="_docset_NoMedatataSyncRequired">
    <vt:lpwstr>False</vt:lpwstr>
  </property>
</Properties>
</file>