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lgbce.sharepoint.com/sites/ReviewSystem/Worcester/Review Documents/Review/0.5 Electoral Data/Electoral Proforma &amp; forecasting tool/"/>
    </mc:Choice>
  </mc:AlternateContent>
  <xr:revisionPtr revIDLastSave="0" documentId="8_{67C283EA-865E-4F8D-BC84-F7B9E72E31BF}" xr6:coauthVersionLast="47" xr6:coauthVersionMax="47" xr10:uidLastSave="{00000000-0000-0000-0000-000000000000}"/>
  <bookViews>
    <workbookView xWindow="-108" yWindow="-108" windowWidth="23256" windowHeight="12576"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M6" i="7" s="1"/>
  <c r="O16" i="7"/>
  <c r="O19" i="7"/>
  <c r="O20" i="7"/>
  <c r="O21" i="7"/>
  <c r="O23" i="7"/>
  <c r="P23" i="7" s="1"/>
  <c r="O24" i="7"/>
  <c r="P24" i="7" s="1"/>
  <c r="O25" i="7"/>
  <c r="P25" i="7" s="1"/>
  <c r="O27" i="7"/>
  <c r="O28" i="7"/>
  <c r="O29" i="7"/>
  <c r="O17" i="7"/>
  <c r="O22" i="7"/>
  <c r="O26" i="7"/>
  <c r="O30" i="7"/>
  <c r="M15" i="7"/>
  <c r="M14" i="7"/>
  <c r="M16" i="7"/>
  <c r="M17" i="7"/>
  <c r="M18" i="7"/>
  <c r="O18" i="7"/>
  <c r="M19" i="7"/>
  <c r="M20" i="7"/>
  <c r="M21" i="7"/>
  <c r="M22" i="7"/>
  <c r="M23" i="7"/>
  <c r="M24" i="7"/>
  <c r="M25" i="7"/>
  <c r="M26" i="7"/>
  <c r="N26" i="7" s="1"/>
  <c r="M27" i="7"/>
  <c r="M28" i="7"/>
  <c r="M29" i="7"/>
  <c r="N29" i="7" s="1"/>
  <c r="M30" i="7"/>
  <c r="M31" i="7"/>
  <c r="N31" i="7"/>
  <c r="O31" i="7"/>
  <c r="P31" i="7"/>
  <c r="M32" i="7"/>
  <c r="N32" i="7"/>
  <c r="O32" i="7"/>
  <c r="P32" i="7"/>
  <c r="M33" i="7"/>
  <c r="N33" i="7" s="1"/>
  <c r="O33" i="7"/>
  <c r="P33" i="7" s="1"/>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O14" i="7"/>
  <c r="L5" i="7"/>
  <c r="L6" i="7" s="1"/>
  <c r="O15" i="7"/>
  <c r="N30" i="7"/>
  <c r="N21" i="7" l="1"/>
  <c r="N15" i="7"/>
  <c r="N28" i="7"/>
  <c r="N20" i="7"/>
  <c r="N19" i="7"/>
  <c r="N25" i="7"/>
  <c r="N18" i="7"/>
  <c r="N17" i="7"/>
  <c r="N23" i="7"/>
  <c r="N16" i="7"/>
  <c r="N22" i="7"/>
  <c r="N14" i="7"/>
  <c r="N24" i="7"/>
  <c r="P16" i="7"/>
  <c r="P27" i="7"/>
  <c r="P28" i="7"/>
  <c r="P26" i="7"/>
  <c r="N27" i="7"/>
  <c r="P19" i="7"/>
  <c r="P21" i="7"/>
  <c r="P22" i="7"/>
  <c r="P20" i="7"/>
  <c r="P18" i="7"/>
  <c r="P15" i="7"/>
  <c r="P30" i="7"/>
  <c r="P29" i="7"/>
  <c r="P17" i="7"/>
  <c r="P14" i="7"/>
</calcChain>
</file>

<file path=xl/sharedStrings.xml><?xml version="1.0" encoding="utf-8"?>
<sst xmlns="http://schemas.openxmlformats.org/spreadsheetml/2006/main" count="239" uniqueCount="157">
  <si>
    <t>LGBCE Review Officer</t>
  </si>
  <si>
    <t>Name:</t>
  </si>
  <si>
    <t>Yemi Fagun</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</si>
  <si>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</si>
  <si>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</si>
  <si>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</si>
  <si>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</si>
  <si>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</si>
  <si>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</si>
  <si>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</si>
  <si>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</si>
  <si>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</si>
  <si>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</si>
  <si>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</si>
  <si>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</si>
  <si>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</si>
  <si>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</si>
  <si>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</si>
  <si>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</si>
  <si>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</si>
  <si>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</si>
  <si>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</si>
  <si>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</si>
  <si>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</si>
  <si>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</si>
  <si>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</si>
  <si>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</si>
  <si>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</si>
  <si>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</si>
  <si>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</si>
  <si>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</si>
  <si>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</si>
  <si>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</si>
  <si>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</si>
  <si>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</si>
  <si>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</si>
  <si>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</si>
  <si>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</si>
  <si>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</si>
  <si>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</si>
  <si>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</si>
  <si>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</si>
  <si>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</si>
  <si>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</si>
  <si>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</si>
  <si>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</si>
  <si>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</si>
  <si>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</si>
  <si>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</si>
  <si>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</si>
  <si>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</si>
  <si>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</si>
  <si>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</si>
  <si>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</si>
  <si>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</si>
  <si>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Electorate 2027</t>
  </si>
  <si>
    <t>Variance 2027</t>
  </si>
  <si>
    <t>EX1</t>
  </si>
  <si>
    <t>Example 1</t>
  </si>
  <si>
    <t>Little Example</t>
  </si>
  <si>
    <t>Little and Even Littler</t>
  </si>
  <si>
    <t>Example</t>
  </si>
  <si>
    <t>Arboretum</t>
  </si>
  <si>
    <t>EX2</t>
  </si>
  <si>
    <t>Example 2</t>
  </si>
  <si>
    <t>Even Littler Example</t>
  </si>
  <si>
    <t>Battenhall</t>
  </si>
  <si>
    <t>EX3</t>
  </si>
  <si>
    <t>Example 3</t>
  </si>
  <si>
    <t>Medium Example</t>
  </si>
  <si>
    <t>Bedwardine</t>
  </si>
  <si>
    <t>EX4</t>
  </si>
  <si>
    <t>Example 4</t>
  </si>
  <si>
    <t>Big Example</t>
  </si>
  <si>
    <t>Big Example East</t>
  </si>
  <si>
    <t>Cathedral</t>
  </si>
  <si>
    <t>EX5</t>
  </si>
  <si>
    <t>Example 5</t>
  </si>
  <si>
    <t>Big Example West</t>
  </si>
  <si>
    <t>Claines</t>
  </si>
  <si>
    <t>Gorse Hill</t>
  </si>
  <si>
    <t>A1</t>
  </si>
  <si>
    <t>Nunnery</t>
  </si>
  <si>
    <t>A2</t>
  </si>
  <si>
    <t>Rainbow Hill</t>
  </si>
  <si>
    <t>A3</t>
  </si>
  <si>
    <t>St. Clement</t>
  </si>
  <si>
    <t>A4</t>
  </si>
  <si>
    <t>St. John</t>
  </si>
  <si>
    <t>B1</t>
  </si>
  <si>
    <t>St. Peter's Parish</t>
  </si>
  <si>
    <t>B2</t>
  </si>
  <si>
    <t>St. Stephen</t>
  </si>
  <si>
    <t>B3</t>
  </si>
  <si>
    <t>Warndon</t>
  </si>
  <si>
    <t>B4</t>
  </si>
  <si>
    <t xml:space="preserve">Warndon Parish North </t>
  </si>
  <si>
    <t>C1</t>
  </si>
  <si>
    <t xml:space="preserve">Warndon Parish South </t>
  </si>
  <si>
    <t>C2</t>
  </si>
  <si>
    <t>C3</t>
  </si>
  <si>
    <t>C4</t>
  </si>
  <si>
    <t>C5</t>
  </si>
  <si>
    <t>C6A</t>
  </si>
  <si>
    <t>C6B</t>
  </si>
  <si>
    <t>D1</t>
  </si>
  <si>
    <t>D2</t>
  </si>
  <si>
    <t>D3</t>
  </si>
  <si>
    <t>D4A</t>
  </si>
  <si>
    <t>D4B</t>
  </si>
  <si>
    <t>D5</t>
  </si>
  <si>
    <t>E1</t>
  </si>
  <si>
    <t>E2</t>
  </si>
  <si>
    <t>E3</t>
  </si>
  <si>
    <t>E4</t>
  </si>
  <si>
    <t>E5</t>
  </si>
  <si>
    <t>E6</t>
  </si>
  <si>
    <t>F1</t>
  </si>
  <si>
    <t>F2</t>
  </si>
  <si>
    <t>F3</t>
  </si>
  <si>
    <t>F4</t>
  </si>
  <si>
    <t>G1</t>
  </si>
  <si>
    <t>G2</t>
  </si>
  <si>
    <t>G3</t>
  </si>
  <si>
    <t>G4</t>
  </si>
  <si>
    <t>G5</t>
  </si>
  <si>
    <t>H1</t>
  </si>
  <si>
    <t>H2</t>
  </si>
  <si>
    <t>H3A</t>
  </si>
  <si>
    <t>H3B</t>
  </si>
  <si>
    <t>H4</t>
  </si>
  <si>
    <t>H5</t>
  </si>
  <si>
    <t>J1</t>
  </si>
  <si>
    <t>J2</t>
  </si>
  <si>
    <t>J3A</t>
  </si>
  <si>
    <t>J3B</t>
  </si>
  <si>
    <t>J4</t>
  </si>
  <si>
    <t>K1</t>
  </si>
  <si>
    <t>K2</t>
  </si>
  <si>
    <t>K3</t>
  </si>
  <si>
    <t>K4A</t>
  </si>
  <si>
    <t>K4B</t>
  </si>
  <si>
    <t>K5</t>
  </si>
  <si>
    <t>L1</t>
  </si>
  <si>
    <t>St. Peter the Great County</t>
  </si>
  <si>
    <t>L2</t>
  </si>
  <si>
    <t>L3</t>
  </si>
  <si>
    <t>M1</t>
  </si>
  <si>
    <t>M2</t>
  </si>
  <si>
    <t>M3</t>
  </si>
  <si>
    <t>N1</t>
  </si>
  <si>
    <t>N2</t>
  </si>
  <si>
    <t>P1</t>
  </si>
  <si>
    <t>Warndon North</t>
  </si>
  <si>
    <t>Q1</t>
  </si>
  <si>
    <t>Warndon South</t>
  </si>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</sst>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rgb="FF000000"/>
      <name val="Calibri"/>
      <family val="2"/>
    </font>
  </fonts>
  <fills count="3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rgb="FF000000"/>
      </patternFill>
    </fill>
  </fills>
  <borders count="29">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6">
    <xf numFmtId="0" fontId="0" fillId="0" borderId="0" xfId="0" applyAlignment="1"/>
    <xf numFmtId="0" fontId="0" fillId="2" borderId="0" xfId="0"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8"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0" fontId="13" fillId="3" borderId="5"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4" fillId="3" borderId="8" xfId="0" applyFont="1" applyFill="1" applyBorder="1" applyAlignment="1">
      <alignment horizontal="righ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pplyProtection="1">
      <alignment horizontal="center" vertical="center" wrapText="1"/>
    </xf>
    <xf numFmtId="0" fontId="13" fillId="3" borderId="0" xfId="0" applyFont="1" applyFill="1" applyBorder="1" applyAlignment="1">
      <alignment horizontal="right" vertical="center"/>
    </xf>
    <xf numFmtId="0" fontId="14" fillId="3" borderId="0" xfId="0" applyFont="1" applyFill="1" applyBorder="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Border="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Border="1" applyAlignment="1">
      <alignment vertical="center"/>
    </xf>
    <xf numFmtId="0" fontId="3" fillId="3" borderId="0" xfId="0" applyFont="1" applyFill="1" applyBorder="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1" fontId="3"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3" fillId="35" borderId="26" xfId="48" applyFont="1" applyFill="1" applyBorder="1" applyAlignment="1">
      <alignment horizontal="left" vertical="center"/>
    </xf>
    <xf numFmtId="0" fontId="3" fillId="35" borderId="26" xfId="48" applyFont="1" applyFill="1" applyBorder="1" applyAlignment="1">
      <alignment horizontal="center" vertical="center"/>
    </xf>
    <xf numFmtId="0" fontId="3" fillId="0" borderId="0" xfId="0" applyFont="1" applyFill="1" applyBorder="1" applyAlignment="1" applyProtection="1">
      <alignment vertical="center"/>
      <protection locked="0"/>
    </xf>
    <xf numFmtId="0" fontId="2" fillId="35" borderId="26" xfId="48" applyFont="1" applyFill="1" applyBorder="1" applyAlignment="1">
      <alignment horizontal="left" vertical="center"/>
    </xf>
    <xf numFmtId="0" fontId="0" fillId="36" borderId="27" xfId="0" applyFont="1" applyFill="1" applyBorder="1" applyAlignment="1">
      <alignment horizontal="center"/>
    </xf>
    <xf numFmtId="0" fontId="0" fillId="36" borderId="28" xfId="0" applyFont="1" applyFill="1" applyBorder="1" applyAlignment="1">
      <alignment horizontal="center"/>
    </xf>
    <xf numFmtId="0" fontId="35" fillId="36" borderId="27" xfId="0" applyFont="1" applyFill="1" applyBorder="1" applyAlignment="1">
      <alignment horizontal="center"/>
    </xf>
    <xf numFmtId="0" fontId="2" fillId="3" borderId="0" xfId="0" applyFont="1" applyFill="1" applyBorder="1" applyAlignment="1">
      <alignment horizontal="left" vertical="center" wrapText="1"/>
    </xf>
    <xf numFmtId="0" fontId="6" fillId="2" borderId="14" xfId="0" applyFont="1" applyFill="1" applyBorder="1" applyAlignment="1" applyProtection="1">
      <alignment horizontal="center" vertical="center" wrapText="1"/>
    </xf>
    <xf numFmtId="0" fontId="2" fillId="3" borderId="0" xfId="0" applyFont="1" applyFill="1" applyBorder="1" applyAlignment="1">
      <alignment horizontal="left"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5" fillId="3" borderId="0" xfId="0" applyFont="1" applyFill="1" applyBorder="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8" sqref="C8"/>
    </sheetView>
  </sheetViews>
  <sheetFormatPr defaultColWidth="8.77734375" defaultRowHeight="15"/>
  <cols>
    <col min="1" max="2" width="8.77734375" style="1"/>
    <col min="3" max="3" width="75.21875" style="1" customWidth="1"/>
    <col min="4" max="16384" width="8.77734375" style="1"/>
  </cols>
  <sheetData>
    <row r="2" spans="2:3" ht="15.6">
      <c r="B2" s="46" t="s">
        <v>0</v>
      </c>
    </row>
    <row r="3" spans="2:3">
      <c r="B3" s="20" t="s">
        <v>1</v>
      </c>
      <c r="C3" s="22" t="s">
        <v>2</v>
      </c>
    </row>
    <row r="4" spans="2:3">
      <c r="B4" s="20" t="s">
        <v>3</v>
      </c>
      <c r="C4" s="38"/>
    </row>
    <row r="5" spans="2:3">
      <c r="B5" s="20" t="s">
        <v>4</v>
      </c>
      <c r="C5" s="22"/>
    </row>
    <row r="6" spans="2:3" ht="18" customHeight="1">
      <c r="B6" s="20" t="s">
        <v>5</v>
      </c>
      <c r="C6" s="44" t="s">
        <v>6</v>
      </c>
    </row>
    <row r="9" spans="2:3" ht="15.6">
      <c r="B9" s="46" t="s">
        <v>7</v>
      </c>
    </row>
    <row r="10" spans="2:3">
      <c r="B10" s="20" t="s">
        <v>1</v>
      </c>
      <c r="C10" s="40"/>
    </row>
    <row r="11" spans="2:3">
      <c r="B11" s="20" t="s">
        <v>3</v>
      </c>
      <c r="C11" s="38"/>
    </row>
    <row r="12" spans="2:3">
      <c r="B12" s="20" t="s">
        <v>4</v>
      </c>
      <c r="C12" s="22"/>
    </row>
    <row r="13" spans="2:3">
      <c r="B13" s="20" t="s">
        <v>5</v>
      </c>
      <c r="C13" s="22"/>
    </row>
    <row r="14" spans="2:3">
      <c r="B14" s="20"/>
      <c r="C14" s="22"/>
    </row>
    <row r="15" spans="2:3" ht="15.6">
      <c r="B15" s="46" t="s">
        <v>8</v>
      </c>
    </row>
    <row r="17" spans="2:3" ht="45">
      <c r="B17" s="19" t="s">
        <v>9</v>
      </c>
      <c r="C17" s="21" t="s">
        <v>10</v>
      </c>
    </row>
    <row r="18" spans="2:3" ht="60">
      <c r="B18" s="19" t="s">
        <v>11</v>
      </c>
      <c r="C18" s="21" t="s">
        <v>12</v>
      </c>
    </row>
    <row r="19" spans="2:3" ht="60">
      <c r="B19" s="19" t="s">
        <v>13</v>
      </c>
      <c r="C19" s="21" t="s">
        <v>14</v>
      </c>
    </row>
    <row r="20" spans="2:3" ht="48" customHeight="1">
      <c r="B20" s="19" t="s">
        <v>15</v>
      </c>
      <c r="C20" s="21" t="s">
        <v>16</v>
      </c>
    </row>
    <row r="21" spans="2:3" ht="30">
      <c r="B21" s="19" t="s">
        <v>17</v>
      </c>
      <c r="C21" s="21" t="s">
        <v>18</v>
      </c>
    </row>
    <row r="22" spans="2:3" ht="103.5" customHeight="1">
      <c r="B22" s="19" t="s">
        <v>19</v>
      </c>
      <c r="C22" s="21" t="s">
        <v>20</v>
      </c>
    </row>
    <row r="23" spans="2:3" ht="15.6">
      <c r="B23" s="46" t="s">
        <v>21</v>
      </c>
    </row>
    <row r="24" spans="2:3">
      <c r="B24" s="19"/>
      <c r="C24" s="21"/>
    </row>
    <row r="25" spans="2:3" ht="58.5" customHeight="1">
      <c r="B25" s="19" t="s">
        <v>9</v>
      </c>
      <c r="C25" s="37" t="s">
        <v>22</v>
      </c>
    </row>
    <row r="26" spans="2:3" ht="60" customHeight="1">
      <c r="B26" s="19" t="s">
        <v>11</v>
      </c>
      <c r="C26" s="37" t="s">
        <v>23</v>
      </c>
    </row>
    <row r="27" spans="2:3" ht="75">
      <c r="B27" s="19" t="s">
        <v>13</v>
      </c>
      <c r="C27" s="37" t="s">
        <v>24</v>
      </c>
    </row>
    <row r="28" spans="2:3">
      <c r="C28" s="37"/>
    </row>
    <row r="29" spans="2:3">
      <c r="C29" s="37"/>
    </row>
    <row r="30" spans="2:3">
      <c r="C30" s="37"/>
    </row>
    <row r="31" spans="2:3">
      <c r="C31" s="37"/>
    </row>
    <row r="32" spans="2:3">
      <c r="C32" s="37"/>
    </row>
    <row r="33" spans="3:3">
      <c r="C33" s="37"/>
    </row>
    <row r="34" spans="3:3">
      <c r="C34" s="37"/>
    </row>
    <row r="35" spans="3:3">
      <c r="C35" s="37"/>
    </row>
    <row r="36" spans="3:3">
      <c r="C36" s="37"/>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91"/>
  <sheetViews>
    <sheetView tabSelected="1" topLeftCell="E1" zoomScale="72" workbookViewId="0">
      <selection activeCell="F37" sqref="F37"/>
    </sheetView>
  </sheetViews>
  <sheetFormatPr defaultColWidth="8.77734375" defaultRowHeight="15.6"/>
  <cols>
    <col min="1" max="1" width="2.77734375" style="6" customWidth="1"/>
    <col min="2" max="2" width="9.77734375" style="7" customWidth="1"/>
    <col min="3" max="6" width="23" style="5" customWidth="1"/>
    <col min="7" max="7" width="23.77734375" style="5" customWidth="1"/>
    <col min="8" max="8" width="12.21875" style="7" customWidth="1"/>
    <col min="9" max="9" width="12.21875" style="15" customWidth="1"/>
    <col min="10" max="10" width="2.77734375" style="6" customWidth="1"/>
    <col min="11" max="11" width="25.77734375" style="6" customWidth="1"/>
    <col min="12" max="16" width="12.77734375" style="7" customWidth="1"/>
    <col min="17" max="16384" width="8.77734375" style="6"/>
  </cols>
  <sheetData>
    <row r="2" spans="1:20" s="23" customFormat="1" ht="17.45">
      <c r="B2" s="25" t="s">
        <v>25</v>
      </c>
      <c r="C2" s="25"/>
      <c r="D2" s="25"/>
      <c r="E2" s="25"/>
      <c r="F2" s="25"/>
      <c r="G2" s="25"/>
      <c r="H2" s="24"/>
      <c r="I2" s="26"/>
      <c r="L2" s="24"/>
      <c r="M2" s="24"/>
      <c r="N2" s="24"/>
      <c r="O2" s="24"/>
      <c r="P2" s="24"/>
    </row>
    <row r="3" spans="1:20" s="27" customFormat="1">
      <c r="A3" s="47"/>
      <c r="B3" s="43"/>
      <c r="C3" s="43"/>
      <c r="D3" s="43"/>
      <c r="E3" s="43"/>
      <c r="F3" s="43"/>
      <c r="G3" s="36"/>
      <c r="H3" s="48"/>
      <c r="I3" s="48"/>
      <c r="J3" s="47"/>
      <c r="K3" s="30" t="s">
        <v>26</v>
      </c>
      <c r="L3" s="49">
        <v>2021</v>
      </c>
      <c r="M3" s="49">
        <v>2028</v>
      </c>
      <c r="N3" s="50"/>
      <c r="O3" s="50"/>
      <c r="P3" s="50"/>
      <c r="Q3" s="47"/>
      <c r="R3" s="47"/>
      <c r="S3" s="47"/>
      <c r="T3" s="47"/>
    </row>
    <row r="4" spans="1:20" s="27" customFormat="1" ht="15" customHeight="1">
      <c r="A4" s="47"/>
      <c r="B4" s="81" t="s">
        <v>27</v>
      </c>
      <c r="C4" s="81"/>
      <c r="D4" s="81"/>
      <c r="E4" s="81"/>
      <c r="F4" s="81"/>
      <c r="G4" s="47"/>
      <c r="H4" s="47"/>
      <c r="I4" s="47"/>
      <c r="J4" s="47"/>
      <c r="K4" s="28" t="s">
        <v>28</v>
      </c>
      <c r="L4" s="29">
        <v>35</v>
      </c>
      <c r="M4" s="29">
        <v>35</v>
      </c>
      <c r="N4" s="50"/>
      <c r="O4" s="50"/>
      <c r="P4" s="50"/>
      <c r="Q4" s="47"/>
      <c r="R4" s="47"/>
      <c r="S4" s="47"/>
      <c r="T4" s="47"/>
    </row>
    <row r="5" spans="1:20" s="27" customFormat="1" ht="15" customHeight="1">
      <c r="A5" s="47"/>
      <c r="B5" s="81"/>
      <c r="C5" s="81"/>
      <c r="D5" s="81"/>
      <c r="E5" s="81"/>
      <c r="F5" s="81"/>
      <c r="G5" s="35"/>
      <c r="H5" s="29"/>
      <c r="I5" s="29"/>
      <c r="J5" s="47"/>
      <c r="K5" s="28" t="s">
        <v>29</v>
      </c>
      <c r="L5" s="29">
        <f>SUM(H20:H91)</f>
        <v>76425</v>
      </c>
      <c r="M5" s="29">
        <f>SUM(I20:I91)</f>
        <v>82992</v>
      </c>
      <c r="N5" s="50"/>
      <c r="O5" s="50"/>
      <c r="P5" s="50"/>
      <c r="Q5" s="47"/>
      <c r="R5" s="47"/>
      <c r="S5" s="47"/>
      <c r="T5" s="47"/>
    </row>
    <row r="6" spans="1:20" s="27" customFormat="1" ht="15.75" customHeight="1">
      <c r="A6" s="47"/>
      <c r="B6" s="81"/>
      <c r="C6" s="81"/>
      <c r="D6" s="81"/>
      <c r="E6" s="81"/>
      <c r="F6" s="81"/>
      <c r="G6" s="47"/>
      <c r="H6" s="47"/>
      <c r="I6" s="47"/>
      <c r="J6" s="47"/>
      <c r="K6" s="28" t="s">
        <v>30</v>
      </c>
      <c r="L6" s="29">
        <f>L5/L4</f>
        <v>2183.5714285714284</v>
      </c>
      <c r="M6" s="29">
        <f>M5/M4</f>
        <v>2371.1999999999998</v>
      </c>
      <c r="N6" s="50"/>
      <c r="O6" s="50"/>
      <c r="P6" s="50"/>
      <c r="Q6" s="47"/>
      <c r="R6" s="47"/>
      <c r="S6" s="47"/>
      <c r="T6" s="47"/>
    </row>
    <row r="7" spans="1:20" s="27" customFormat="1" ht="15.75" customHeight="1">
      <c r="A7" s="47"/>
      <c r="B7" s="79"/>
      <c r="C7" s="79"/>
      <c r="D7" s="79"/>
      <c r="E7" s="79"/>
      <c r="F7" s="79"/>
      <c r="G7" s="47"/>
      <c r="H7" s="47"/>
      <c r="I7" s="47"/>
      <c r="J7" s="47"/>
      <c r="K7" s="35"/>
      <c r="L7" s="29"/>
      <c r="M7" s="29"/>
      <c r="N7" s="50"/>
      <c r="O7" s="50"/>
      <c r="P7" s="50"/>
      <c r="Q7" s="47"/>
      <c r="R7" s="47"/>
      <c r="S7" s="47"/>
      <c r="T7" s="47"/>
    </row>
    <row r="8" spans="1:20" s="27" customFormat="1" ht="15.75" customHeight="1">
      <c r="A8" s="47"/>
      <c r="B8" s="85" t="s">
        <v>31</v>
      </c>
      <c r="C8" s="85"/>
      <c r="D8" s="85"/>
      <c r="E8" s="85"/>
      <c r="F8" s="85"/>
      <c r="G8" s="47"/>
      <c r="H8" s="47"/>
      <c r="I8" s="47"/>
      <c r="J8" s="47"/>
      <c r="K8" s="35"/>
      <c r="L8" s="29"/>
      <c r="M8" s="29"/>
      <c r="N8" s="50"/>
      <c r="O8" s="50"/>
      <c r="P8" s="39" t="s">
        <v>32</v>
      </c>
      <c r="Q8" s="47"/>
      <c r="R8" s="47"/>
      <c r="S8" s="47"/>
      <c r="T8" s="47"/>
    </row>
    <row r="9" spans="1:20">
      <c r="L9" s="6"/>
      <c r="M9" s="6"/>
    </row>
    <row r="10" spans="1:20" ht="51" customHeight="1">
      <c r="B10" s="18" t="s">
        <v>33</v>
      </c>
      <c r="C10" s="18" t="s">
        <v>34</v>
      </c>
      <c r="D10" s="18" t="s">
        <v>35</v>
      </c>
      <c r="E10" s="18" t="s">
        <v>36</v>
      </c>
      <c r="F10" s="18" t="s">
        <v>37</v>
      </c>
      <c r="G10" s="18" t="s">
        <v>38</v>
      </c>
      <c r="H10" s="18" t="s">
        <v>39</v>
      </c>
      <c r="I10" s="18" t="s">
        <v>40</v>
      </c>
      <c r="J10" s="34"/>
      <c r="K10" s="18" t="s">
        <v>41</v>
      </c>
      <c r="L10" s="80" t="s">
        <v>42</v>
      </c>
      <c r="M10" s="82" t="s">
        <v>43</v>
      </c>
      <c r="N10" s="83"/>
      <c r="O10" s="83"/>
      <c r="P10" s="84"/>
    </row>
    <row r="11" spans="1:20" ht="16.149999999999999" thickBot="1"/>
    <row r="12" spans="1:20" s="4" customFormat="1" ht="31.15">
      <c r="A12" s="51"/>
      <c r="B12" s="45" t="s">
        <v>44</v>
      </c>
      <c r="C12" s="52" t="s">
        <v>45</v>
      </c>
      <c r="D12" s="52" t="s">
        <v>46</v>
      </c>
      <c r="E12" s="52" t="s">
        <v>47</v>
      </c>
      <c r="F12" s="52" t="s">
        <v>48</v>
      </c>
      <c r="G12" s="52" t="s">
        <v>49</v>
      </c>
      <c r="H12" s="45" t="s">
        <v>50</v>
      </c>
      <c r="I12" s="45" t="s">
        <v>51</v>
      </c>
      <c r="J12" s="51"/>
      <c r="K12" s="53" t="s">
        <v>52</v>
      </c>
      <c r="L12" s="45" t="s">
        <v>53</v>
      </c>
      <c r="M12" s="54" t="s">
        <v>50</v>
      </c>
      <c r="N12" s="45" t="s">
        <v>54</v>
      </c>
      <c r="O12" s="54" t="s">
        <v>55</v>
      </c>
      <c r="P12" s="45" t="s">
        <v>56</v>
      </c>
      <c r="Q12" s="51"/>
      <c r="R12" s="51"/>
      <c r="S12" s="51"/>
      <c r="T12" s="51"/>
    </row>
    <row r="13" spans="1:20" s="4" customFormat="1">
      <c r="A13" s="51"/>
      <c r="B13" s="55"/>
      <c r="C13" s="56"/>
      <c r="D13" s="56"/>
      <c r="E13" s="56"/>
      <c r="F13" s="56"/>
      <c r="G13" s="56"/>
      <c r="H13" s="55"/>
      <c r="I13" s="57"/>
      <c r="J13" s="51"/>
      <c r="K13" s="58"/>
      <c r="L13" s="55"/>
      <c r="M13" s="55"/>
      <c r="N13" s="55"/>
      <c r="O13" s="55"/>
      <c r="P13" s="55"/>
      <c r="Q13" s="51"/>
      <c r="R13" s="51"/>
      <c r="S13" s="51"/>
      <c r="T13" s="51"/>
    </row>
    <row r="14" spans="1:20" s="4" customFormat="1">
      <c r="A14" s="59"/>
      <c r="B14" s="31" t="s">
        <v>57</v>
      </c>
      <c r="C14" s="32" t="s">
        <v>58</v>
      </c>
      <c r="D14" s="32" t="s">
        <v>59</v>
      </c>
      <c r="E14" s="32"/>
      <c r="F14" s="32" t="s">
        <v>60</v>
      </c>
      <c r="G14" s="32" t="s">
        <v>61</v>
      </c>
      <c r="H14" s="31">
        <v>480</v>
      </c>
      <c r="I14" s="31">
        <v>502</v>
      </c>
      <c r="J14" s="60"/>
      <c r="K14" s="61" t="s">
        <v>62</v>
      </c>
      <c r="L14" s="62">
        <v>2</v>
      </c>
      <c r="M14" s="16">
        <f t="shared" ref="M14:M45" si="0">IF(K14="",0,(SUMIF($G$20:$G$91,K14,$H$20:$H$91)))</f>
        <v>4714</v>
      </c>
      <c r="N14" s="17">
        <f>IF(K14="",-1,(-($L$6-(M14/L14))/$L$6))</f>
        <v>7.9424272162250634E-2</v>
      </c>
      <c r="O14" s="16">
        <f t="shared" ref="O14:O45" si="1">IF(K14="",0,(SUMIF($G$19:$G$91,K14,$I$19:$I$91)))</f>
        <v>5019</v>
      </c>
      <c r="P14" s="17">
        <f>IF(K14="",-1,(-($M$6-(O14/L14))/$M$6))</f>
        <v>5.8324898785425183E-2</v>
      </c>
      <c r="Q14" s="63"/>
      <c r="R14" s="51"/>
      <c r="S14" s="51"/>
      <c r="T14" s="51"/>
    </row>
    <row r="15" spans="1:20" s="4" customFormat="1">
      <c r="A15" s="59"/>
      <c r="B15" s="31" t="s">
        <v>63</v>
      </c>
      <c r="C15" s="32" t="s">
        <v>64</v>
      </c>
      <c r="D15" s="32" t="s">
        <v>65</v>
      </c>
      <c r="E15" s="32"/>
      <c r="F15" s="32" t="s">
        <v>60</v>
      </c>
      <c r="G15" s="32" t="s">
        <v>61</v>
      </c>
      <c r="H15" s="31">
        <v>67</v>
      </c>
      <c r="I15" s="31">
        <v>68</v>
      </c>
      <c r="J15" s="60"/>
      <c r="K15" s="61" t="s">
        <v>66</v>
      </c>
      <c r="L15" s="62">
        <v>2</v>
      </c>
      <c r="M15" s="16">
        <f t="shared" si="0"/>
        <v>4101</v>
      </c>
      <c r="N15" s="17">
        <f>IF(K15="",-1,(-($L$6-(M15/L15))/$L$6))</f>
        <v>-6.0942100098135374E-2</v>
      </c>
      <c r="O15" s="16">
        <f t="shared" si="1"/>
        <v>4541</v>
      </c>
      <c r="P15" s="17">
        <f>IF(K15="",-1,(-($M$6-(O15/L15))/$M$6))</f>
        <v>-4.2467948717948643E-2</v>
      </c>
      <c r="Q15" s="63"/>
      <c r="R15" s="51"/>
      <c r="S15" s="51"/>
      <c r="T15" s="64"/>
    </row>
    <row r="16" spans="1:20" s="4" customFormat="1">
      <c r="A16" s="59"/>
      <c r="B16" s="31" t="s">
        <v>67</v>
      </c>
      <c r="C16" s="32" t="s">
        <v>68</v>
      </c>
      <c r="D16" s="32" t="s">
        <v>69</v>
      </c>
      <c r="E16" s="32"/>
      <c r="F16" s="32"/>
      <c r="G16" s="32" t="s">
        <v>61</v>
      </c>
      <c r="H16" s="31">
        <v>893</v>
      </c>
      <c r="I16" s="31">
        <v>897</v>
      </c>
      <c r="J16" s="60"/>
      <c r="K16" s="61" t="s">
        <v>70</v>
      </c>
      <c r="L16" s="62">
        <v>3</v>
      </c>
      <c r="M16" s="16">
        <f t="shared" si="0"/>
        <v>6764</v>
      </c>
      <c r="N16" s="17">
        <f t="shared" ref="N16:N78" si="2">IF(K16="",-1,(-($L$6-(M16/L16))/$L$6))</f>
        <v>3.255915385454148E-2</v>
      </c>
      <c r="O16" s="16">
        <f t="shared" si="1"/>
        <v>7524</v>
      </c>
      <c r="P16" s="17">
        <f t="shared" ref="P16:P78" si="3">IF(K16="",-1,(-($M$6-(O16/L16))/$M$6))</f>
        <v>5.7692307692307772E-2</v>
      </c>
      <c r="Q16" s="63"/>
      <c r="R16" s="51"/>
      <c r="S16" s="51"/>
      <c r="T16" s="64"/>
    </row>
    <row r="17" spans="1:20" s="4" customFormat="1">
      <c r="A17" s="59"/>
      <c r="B17" s="31" t="s">
        <v>71</v>
      </c>
      <c r="C17" s="32" t="s">
        <v>72</v>
      </c>
      <c r="D17" s="32" t="s">
        <v>73</v>
      </c>
      <c r="E17" s="32" t="s">
        <v>74</v>
      </c>
      <c r="F17" s="32"/>
      <c r="G17" s="32" t="s">
        <v>61</v>
      </c>
      <c r="H17" s="31">
        <v>759</v>
      </c>
      <c r="I17" s="31">
        <v>780</v>
      </c>
      <c r="J17" s="60"/>
      <c r="K17" s="61" t="s">
        <v>75</v>
      </c>
      <c r="L17" s="62">
        <v>3</v>
      </c>
      <c r="M17" s="16">
        <f t="shared" si="0"/>
        <v>8404</v>
      </c>
      <c r="N17" s="17">
        <f t="shared" si="2"/>
        <v>0.28291353178497453</v>
      </c>
      <c r="O17" s="16">
        <f t="shared" si="1"/>
        <v>9713</v>
      </c>
      <c r="P17" s="17">
        <f t="shared" si="3"/>
        <v>0.36541273054430951</v>
      </c>
      <c r="Q17" s="63"/>
      <c r="R17" s="51"/>
      <c r="S17" s="51"/>
      <c r="T17" s="64"/>
    </row>
    <row r="18" spans="1:20" s="4" customFormat="1">
      <c r="A18" s="59"/>
      <c r="B18" s="31" t="s">
        <v>76</v>
      </c>
      <c r="C18" s="32" t="s">
        <v>77</v>
      </c>
      <c r="D18" s="32" t="s">
        <v>73</v>
      </c>
      <c r="E18" s="32" t="s">
        <v>78</v>
      </c>
      <c r="F18" s="32"/>
      <c r="G18" s="32" t="s">
        <v>61</v>
      </c>
      <c r="H18" s="31">
        <v>803</v>
      </c>
      <c r="I18" s="31">
        <v>824</v>
      </c>
      <c r="J18" s="60"/>
      <c r="K18" s="61" t="s">
        <v>79</v>
      </c>
      <c r="L18" s="62">
        <v>3</v>
      </c>
      <c r="M18" s="16">
        <f t="shared" si="0"/>
        <v>6438</v>
      </c>
      <c r="N18" s="17">
        <f t="shared" si="2"/>
        <v>-1.7206411514556697E-2</v>
      </c>
      <c r="O18" s="16">
        <f t="shared" si="1"/>
        <v>6908</v>
      </c>
      <c r="P18" s="17">
        <f t="shared" si="3"/>
        <v>-2.8902384165542049E-2</v>
      </c>
      <c r="Q18" s="63"/>
      <c r="R18" s="51"/>
      <c r="S18" s="51"/>
      <c r="T18" s="64"/>
    </row>
    <row r="19" spans="1:20" s="4" customFormat="1">
      <c r="A19" s="51"/>
      <c r="B19" s="65"/>
      <c r="C19" s="66"/>
      <c r="D19" s="66"/>
      <c r="E19" s="66"/>
      <c r="F19" s="66"/>
      <c r="G19" s="66"/>
      <c r="H19" s="65"/>
      <c r="I19" s="67"/>
      <c r="J19" s="59"/>
      <c r="K19" s="61" t="s">
        <v>80</v>
      </c>
      <c r="L19" s="62">
        <v>2</v>
      </c>
      <c r="M19" s="16">
        <f t="shared" si="0"/>
        <v>3817</v>
      </c>
      <c r="N19" s="17">
        <f t="shared" si="2"/>
        <v>-0.12597317631665025</v>
      </c>
      <c r="O19" s="16">
        <f t="shared" si="1"/>
        <v>4009</v>
      </c>
      <c r="P19" s="17">
        <f t="shared" si="3"/>
        <v>-0.15464743589743582</v>
      </c>
      <c r="Q19" s="63"/>
      <c r="R19" s="51"/>
      <c r="S19" s="51"/>
      <c r="T19" s="64"/>
    </row>
    <row r="20" spans="1:20">
      <c r="A20" s="9"/>
      <c r="B20" s="68" t="s">
        <v>81</v>
      </c>
      <c r="C20" s="11"/>
      <c r="D20" s="13"/>
      <c r="E20" s="12"/>
      <c r="F20" s="13"/>
      <c r="G20" s="69" t="s">
        <v>62</v>
      </c>
      <c r="H20" s="76">
        <v>1079</v>
      </c>
      <c r="I20" s="78">
        <v>1142</v>
      </c>
      <c r="J20" s="33"/>
      <c r="K20" s="61" t="s">
        <v>82</v>
      </c>
      <c r="L20" s="62">
        <v>3</v>
      </c>
      <c r="M20" s="16">
        <f t="shared" si="0"/>
        <v>6374</v>
      </c>
      <c r="N20" s="17">
        <f t="shared" si="2"/>
        <v>-2.6976338458183417E-2</v>
      </c>
      <c r="O20" s="16">
        <f t="shared" si="1"/>
        <v>7069</v>
      </c>
      <c r="P20" s="17">
        <f t="shared" si="3"/>
        <v>-6.2696806117857346E-3</v>
      </c>
      <c r="Q20" s="8"/>
      <c r="T20" s="42"/>
    </row>
    <row r="21" spans="1:20">
      <c r="A21" s="9"/>
      <c r="B21" s="68" t="s">
        <v>83</v>
      </c>
      <c r="C21" s="11"/>
      <c r="D21" s="13"/>
      <c r="E21" s="12"/>
      <c r="F21" s="13"/>
      <c r="G21" s="69" t="s">
        <v>62</v>
      </c>
      <c r="H21" s="77">
        <v>1606</v>
      </c>
      <c r="I21" s="78">
        <v>1717</v>
      </c>
      <c r="J21" s="33"/>
      <c r="K21" s="71" t="s">
        <v>84</v>
      </c>
      <c r="L21" s="62">
        <v>2</v>
      </c>
      <c r="M21" s="16">
        <f t="shared" si="0"/>
        <v>4033</v>
      </c>
      <c r="N21" s="17">
        <f t="shared" si="2"/>
        <v>-7.6512921164540337E-2</v>
      </c>
      <c r="O21" s="16">
        <f t="shared" si="1"/>
        <v>4299</v>
      </c>
      <c r="P21" s="17">
        <f t="shared" si="3"/>
        <v>-9.3496963562752972E-2</v>
      </c>
      <c r="Q21" s="8"/>
      <c r="T21" s="42"/>
    </row>
    <row r="22" spans="1:20">
      <c r="A22" s="9"/>
      <c r="B22" s="68" t="s">
        <v>85</v>
      </c>
      <c r="C22" s="11"/>
      <c r="D22" s="13"/>
      <c r="E22" s="12"/>
      <c r="F22" s="13"/>
      <c r="G22" s="69" t="s">
        <v>62</v>
      </c>
      <c r="H22" s="77">
        <v>1058</v>
      </c>
      <c r="I22" s="78">
        <v>1126</v>
      </c>
      <c r="J22" s="33"/>
      <c r="K22" s="71" t="s">
        <v>86</v>
      </c>
      <c r="L22" s="62">
        <v>2</v>
      </c>
      <c r="M22" s="16">
        <f t="shared" si="0"/>
        <v>4156</v>
      </c>
      <c r="N22" s="17">
        <f t="shared" si="2"/>
        <v>-4.8348053647366641E-2</v>
      </c>
      <c r="O22" s="16">
        <f t="shared" si="1"/>
        <v>4613</v>
      </c>
      <c r="P22" s="17">
        <f t="shared" si="3"/>
        <v>-2.7285762483130829E-2</v>
      </c>
      <c r="Q22" s="8"/>
      <c r="T22" s="42"/>
    </row>
    <row r="23" spans="1:20">
      <c r="A23" s="9"/>
      <c r="B23" s="68" t="s">
        <v>87</v>
      </c>
      <c r="C23" s="11"/>
      <c r="D23" s="13"/>
      <c r="E23" s="12"/>
      <c r="F23" s="13"/>
      <c r="G23" s="69" t="s">
        <v>62</v>
      </c>
      <c r="H23" s="77">
        <v>971</v>
      </c>
      <c r="I23" s="78">
        <v>1034</v>
      </c>
      <c r="J23" s="33"/>
      <c r="K23" s="71" t="s">
        <v>88</v>
      </c>
      <c r="L23" s="62">
        <v>3</v>
      </c>
      <c r="M23" s="16">
        <f t="shared" si="0"/>
        <v>6333</v>
      </c>
      <c r="N23" s="17">
        <f t="shared" si="2"/>
        <v>-3.3235197906444171E-2</v>
      </c>
      <c r="O23" s="16">
        <f t="shared" si="1"/>
        <v>6642</v>
      </c>
      <c r="P23" s="17">
        <f t="shared" si="3"/>
        <v>-6.6295546558704385E-2</v>
      </c>
      <c r="Q23" s="8"/>
      <c r="T23" s="42"/>
    </row>
    <row r="24" spans="1:20">
      <c r="A24" s="9"/>
      <c r="B24" s="73" t="s">
        <v>89</v>
      </c>
      <c r="C24" s="11"/>
      <c r="D24" s="13"/>
      <c r="E24" s="12"/>
      <c r="F24" s="13"/>
      <c r="G24" s="72" t="s">
        <v>66</v>
      </c>
      <c r="H24" s="77">
        <v>942</v>
      </c>
      <c r="I24" s="78">
        <v>1206</v>
      </c>
      <c r="J24" s="33"/>
      <c r="K24" s="71" t="s">
        <v>90</v>
      </c>
      <c r="L24" s="62">
        <v>2</v>
      </c>
      <c r="M24" s="16">
        <f t="shared" si="0"/>
        <v>4478</v>
      </c>
      <c r="N24" s="17">
        <f t="shared" si="2"/>
        <v>2.538436375531573E-2</v>
      </c>
      <c r="O24" s="16">
        <f t="shared" si="1"/>
        <v>4722</v>
      </c>
      <c r="P24" s="17">
        <f t="shared" si="3"/>
        <v>-4.3016194331983041E-3</v>
      </c>
      <c r="Q24" s="8"/>
      <c r="T24" s="42"/>
    </row>
    <row r="25" spans="1:20">
      <c r="A25" s="9"/>
      <c r="B25" s="73" t="s">
        <v>91</v>
      </c>
      <c r="C25" s="11"/>
      <c r="D25" s="13"/>
      <c r="E25" s="12"/>
      <c r="F25" s="13"/>
      <c r="G25" s="72" t="s">
        <v>66</v>
      </c>
      <c r="H25" s="77">
        <v>1429</v>
      </c>
      <c r="I25" s="78">
        <v>1501</v>
      </c>
      <c r="J25" s="33"/>
      <c r="K25" s="71" t="s">
        <v>92</v>
      </c>
      <c r="L25" s="62">
        <v>2</v>
      </c>
      <c r="M25" s="16">
        <f t="shared" si="0"/>
        <v>4341</v>
      </c>
      <c r="N25" s="17">
        <f t="shared" si="2"/>
        <v>-5.9862610402354657E-3</v>
      </c>
      <c r="O25" s="16">
        <f t="shared" si="1"/>
        <v>4579</v>
      </c>
      <c r="P25" s="17">
        <f t="shared" si="3"/>
        <v>-3.4455128205128131E-2</v>
      </c>
      <c r="Q25" s="8"/>
      <c r="T25" s="42"/>
    </row>
    <row r="26" spans="1:20">
      <c r="A26" s="9"/>
      <c r="B26" s="73" t="s">
        <v>93</v>
      </c>
      <c r="C26" s="11"/>
      <c r="D26" s="13"/>
      <c r="E26" s="12"/>
      <c r="F26" s="13"/>
      <c r="G26" s="72" t="s">
        <v>66</v>
      </c>
      <c r="H26" s="77">
        <v>1281</v>
      </c>
      <c r="I26" s="78">
        <v>1343</v>
      </c>
      <c r="J26" s="33"/>
      <c r="K26" s="71" t="s">
        <v>94</v>
      </c>
      <c r="L26" s="62">
        <v>2</v>
      </c>
      <c r="M26" s="16">
        <f t="shared" si="0"/>
        <v>3890</v>
      </c>
      <c r="N26" s="17">
        <f t="shared" si="2"/>
        <v>-0.10925744193653904</v>
      </c>
      <c r="O26" s="16">
        <f t="shared" si="1"/>
        <v>4168</v>
      </c>
      <c r="P26" s="17">
        <f t="shared" si="3"/>
        <v>-0.12112010796221316</v>
      </c>
      <c r="Q26" s="8"/>
      <c r="T26" s="42"/>
    </row>
    <row r="27" spans="1:20">
      <c r="A27" s="9"/>
      <c r="B27" s="73" t="s">
        <v>95</v>
      </c>
      <c r="C27" s="11"/>
      <c r="D27" s="13"/>
      <c r="E27" s="12"/>
      <c r="F27" s="13"/>
      <c r="G27" s="72" t="s">
        <v>66</v>
      </c>
      <c r="H27" s="77">
        <v>449</v>
      </c>
      <c r="I27" s="78">
        <v>491</v>
      </c>
      <c r="J27" s="33"/>
      <c r="K27" s="75" t="s">
        <v>96</v>
      </c>
      <c r="L27" s="62">
        <v>2</v>
      </c>
      <c r="M27" s="16">
        <f t="shared" si="0"/>
        <v>4007</v>
      </c>
      <c r="N27" s="17">
        <f t="shared" si="2"/>
        <v>-8.2466470395812827E-2</v>
      </c>
      <c r="O27" s="16">
        <f t="shared" si="1"/>
        <v>4223</v>
      </c>
      <c r="P27" s="17">
        <f t="shared" si="3"/>
        <v>-0.109522604588394</v>
      </c>
      <c r="Q27" s="8"/>
      <c r="T27" s="42"/>
    </row>
    <row r="28" spans="1:20">
      <c r="A28" s="9"/>
      <c r="B28" s="73" t="s">
        <v>97</v>
      </c>
      <c r="C28" s="11"/>
      <c r="D28" s="13"/>
      <c r="E28" s="12"/>
      <c r="F28" s="13"/>
      <c r="G28" s="72" t="s">
        <v>70</v>
      </c>
      <c r="H28" s="77">
        <v>753</v>
      </c>
      <c r="I28" s="78">
        <v>811</v>
      </c>
      <c r="J28" s="33"/>
      <c r="K28" s="75" t="s">
        <v>98</v>
      </c>
      <c r="L28" s="62">
        <v>2</v>
      </c>
      <c r="M28" s="16">
        <f t="shared" si="0"/>
        <v>4575</v>
      </c>
      <c r="N28" s="17">
        <f t="shared" si="2"/>
        <v>4.759568204121694E-2</v>
      </c>
      <c r="O28" s="16">
        <f t="shared" si="1"/>
        <v>4963</v>
      </c>
      <c r="P28" s="17">
        <f t="shared" si="3"/>
        <v>4.6516531713900217E-2</v>
      </c>
      <c r="Q28" s="8"/>
      <c r="T28" s="42"/>
    </row>
    <row r="29" spans="1:20">
      <c r="A29" s="9"/>
      <c r="B29" s="73" t="s">
        <v>99</v>
      </c>
      <c r="C29" s="11"/>
      <c r="D29" s="13"/>
      <c r="E29" s="12"/>
      <c r="F29" s="13"/>
      <c r="G29" s="72" t="s">
        <v>70</v>
      </c>
      <c r="H29" s="77">
        <v>1077</v>
      </c>
      <c r="I29" s="78">
        <v>1149</v>
      </c>
      <c r="J29" s="33"/>
      <c r="K29" s="71"/>
      <c r="L29" s="62"/>
      <c r="M29" s="16">
        <f t="shared" si="0"/>
        <v>0</v>
      </c>
      <c r="N29" s="17">
        <f t="shared" si="2"/>
        <v>-1</v>
      </c>
      <c r="O29" s="16">
        <f t="shared" si="1"/>
        <v>0</v>
      </c>
      <c r="P29" s="17">
        <f t="shared" si="3"/>
        <v>-1</v>
      </c>
      <c r="Q29" s="8"/>
      <c r="T29" s="42"/>
    </row>
    <row r="30" spans="1:20">
      <c r="A30" s="9"/>
      <c r="B30" s="73" t="s">
        <v>100</v>
      </c>
      <c r="C30" s="11"/>
      <c r="D30" s="13"/>
      <c r="E30" s="12"/>
      <c r="F30" s="13"/>
      <c r="G30" s="72" t="s">
        <v>70</v>
      </c>
      <c r="H30" s="77">
        <v>838</v>
      </c>
      <c r="I30" s="78">
        <v>876</v>
      </c>
      <c r="J30" s="33"/>
      <c r="K30" s="71"/>
      <c r="L30" s="62"/>
      <c r="M30" s="16">
        <f t="shared" si="0"/>
        <v>0</v>
      </c>
      <c r="N30" s="17">
        <f t="shared" si="2"/>
        <v>-1</v>
      </c>
      <c r="O30" s="16">
        <f t="shared" si="1"/>
        <v>0</v>
      </c>
      <c r="P30" s="17">
        <f t="shared" si="3"/>
        <v>-1</v>
      </c>
      <c r="Q30" s="8"/>
      <c r="T30" s="42"/>
    </row>
    <row r="31" spans="1:20">
      <c r="A31" s="9"/>
      <c r="B31" s="73" t="s">
        <v>101</v>
      </c>
      <c r="C31" s="11"/>
      <c r="D31" s="13"/>
      <c r="E31" s="12"/>
      <c r="F31" s="13"/>
      <c r="G31" s="72" t="s">
        <v>70</v>
      </c>
      <c r="H31" s="77">
        <v>1015</v>
      </c>
      <c r="I31" s="78">
        <v>1058</v>
      </c>
      <c r="J31" s="33"/>
      <c r="K31" s="3"/>
      <c r="L31" s="2"/>
      <c r="M31" s="16">
        <f t="shared" si="0"/>
        <v>0</v>
      </c>
      <c r="N31" s="17">
        <f t="shared" si="2"/>
        <v>-1</v>
      </c>
      <c r="O31" s="16">
        <f t="shared" si="1"/>
        <v>0</v>
      </c>
      <c r="P31" s="17">
        <f t="shared" si="3"/>
        <v>-1</v>
      </c>
      <c r="Q31" s="8"/>
      <c r="T31" s="42"/>
    </row>
    <row r="32" spans="1:20">
      <c r="A32" s="9"/>
      <c r="B32" s="73" t="s">
        <v>102</v>
      </c>
      <c r="C32" s="11"/>
      <c r="D32" s="13"/>
      <c r="E32" s="12"/>
      <c r="F32" s="13"/>
      <c r="G32" s="72" t="s">
        <v>70</v>
      </c>
      <c r="H32" s="77">
        <v>1596</v>
      </c>
      <c r="I32" s="78">
        <v>1693</v>
      </c>
      <c r="J32" s="33"/>
      <c r="K32" s="3"/>
      <c r="L32" s="2"/>
      <c r="M32" s="16">
        <f t="shared" si="0"/>
        <v>0</v>
      </c>
      <c r="N32" s="17">
        <f t="shared" si="2"/>
        <v>-1</v>
      </c>
      <c r="O32" s="16">
        <f t="shared" si="1"/>
        <v>0</v>
      </c>
      <c r="P32" s="17">
        <f t="shared" si="3"/>
        <v>-1</v>
      </c>
      <c r="Q32" s="8"/>
      <c r="T32" s="42"/>
    </row>
    <row r="33" spans="1:20">
      <c r="A33" s="9"/>
      <c r="B33" s="73" t="s">
        <v>103</v>
      </c>
      <c r="C33" s="11"/>
      <c r="D33" s="13"/>
      <c r="E33" s="12"/>
      <c r="F33" s="13"/>
      <c r="G33" s="72" t="s">
        <v>70</v>
      </c>
      <c r="H33" s="77">
        <v>1480</v>
      </c>
      <c r="I33" s="78">
        <v>1931</v>
      </c>
      <c r="J33" s="33"/>
      <c r="K33" s="74"/>
      <c r="L33" s="2"/>
      <c r="M33" s="16">
        <f t="shared" si="0"/>
        <v>0</v>
      </c>
      <c r="N33" s="17">
        <f t="shared" si="2"/>
        <v>-1</v>
      </c>
      <c r="O33" s="16">
        <f t="shared" si="1"/>
        <v>0</v>
      </c>
      <c r="P33" s="17">
        <f t="shared" si="3"/>
        <v>-1</v>
      </c>
      <c r="Q33" s="8"/>
      <c r="T33" s="42"/>
    </row>
    <row r="34" spans="1:20">
      <c r="A34" s="9"/>
      <c r="B34" s="73" t="s">
        <v>104</v>
      </c>
      <c r="C34" s="11"/>
      <c r="D34" s="13"/>
      <c r="E34" s="12"/>
      <c r="F34" s="13"/>
      <c r="G34" s="72" t="s">
        <v>70</v>
      </c>
      <c r="H34" s="77">
        <v>5</v>
      </c>
      <c r="I34" s="78">
        <v>6</v>
      </c>
      <c r="J34" s="33"/>
      <c r="K34" s="3"/>
      <c r="L34" s="2"/>
      <c r="M34" s="16">
        <f t="shared" si="0"/>
        <v>0</v>
      </c>
      <c r="N34" s="17">
        <f t="shared" si="2"/>
        <v>-1</v>
      </c>
      <c r="O34" s="16">
        <f t="shared" si="1"/>
        <v>0</v>
      </c>
      <c r="P34" s="17">
        <f t="shared" si="3"/>
        <v>-1</v>
      </c>
      <c r="Q34" s="8"/>
      <c r="T34" s="42"/>
    </row>
    <row r="35" spans="1:20">
      <c r="A35" s="9"/>
      <c r="B35" s="73" t="s">
        <v>105</v>
      </c>
      <c r="C35" s="11"/>
      <c r="D35" s="13"/>
      <c r="E35" s="12"/>
      <c r="F35" s="13"/>
      <c r="G35" s="72" t="s">
        <v>75</v>
      </c>
      <c r="H35" s="77">
        <v>1834</v>
      </c>
      <c r="I35" s="78">
        <v>1956</v>
      </c>
      <c r="J35" s="33"/>
      <c r="K35" s="3"/>
      <c r="L35" s="2"/>
      <c r="M35" s="16">
        <f t="shared" si="0"/>
        <v>0</v>
      </c>
      <c r="N35" s="17">
        <f t="shared" si="2"/>
        <v>-1</v>
      </c>
      <c r="O35" s="16">
        <f t="shared" si="1"/>
        <v>0</v>
      </c>
      <c r="P35" s="17">
        <f t="shared" si="3"/>
        <v>-1</v>
      </c>
      <c r="Q35" s="8"/>
      <c r="T35" s="42"/>
    </row>
    <row r="36" spans="1:20">
      <c r="A36" s="9"/>
      <c r="B36" s="73" t="s">
        <v>106</v>
      </c>
      <c r="C36" s="11"/>
      <c r="D36" s="13"/>
      <c r="E36" s="12"/>
      <c r="F36" s="13"/>
      <c r="G36" s="72" t="s">
        <v>75</v>
      </c>
      <c r="H36" s="77">
        <v>1917</v>
      </c>
      <c r="I36" s="78">
        <v>2180</v>
      </c>
      <c r="J36" s="33"/>
      <c r="K36" s="3"/>
      <c r="L36" s="2"/>
      <c r="M36" s="16">
        <f t="shared" si="0"/>
        <v>0</v>
      </c>
      <c r="N36" s="17">
        <f t="shared" si="2"/>
        <v>-1</v>
      </c>
      <c r="O36" s="16">
        <f t="shared" si="1"/>
        <v>0</v>
      </c>
      <c r="P36" s="17">
        <f t="shared" si="3"/>
        <v>-1</v>
      </c>
      <c r="Q36" s="8"/>
      <c r="T36" s="42"/>
    </row>
    <row r="37" spans="1:20">
      <c r="A37" s="9"/>
      <c r="B37" s="73" t="s">
        <v>107</v>
      </c>
      <c r="C37" s="11"/>
      <c r="D37" s="13"/>
      <c r="E37" s="12"/>
      <c r="F37" s="13"/>
      <c r="G37" s="72" t="s">
        <v>75</v>
      </c>
      <c r="H37" s="77">
        <v>1887</v>
      </c>
      <c r="I37" s="78">
        <v>2625</v>
      </c>
      <c r="J37" s="33"/>
      <c r="K37" s="3"/>
      <c r="L37" s="2"/>
      <c r="M37" s="16">
        <f t="shared" si="0"/>
        <v>0</v>
      </c>
      <c r="N37" s="17">
        <f t="shared" si="2"/>
        <v>-1</v>
      </c>
      <c r="O37" s="16">
        <f t="shared" si="1"/>
        <v>0</v>
      </c>
      <c r="P37" s="17">
        <f t="shared" si="3"/>
        <v>-1</v>
      </c>
      <c r="Q37" s="8"/>
      <c r="T37" s="42"/>
    </row>
    <row r="38" spans="1:20">
      <c r="A38" s="9"/>
      <c r="B38" s="73" t="s">
        <v>108</v>
      </c>
      <c r="C38" s="11"/>
      <c r="D38" s="13"/>
      <c r="E38" s="12"/>
      <c r="F38" s="13"/>
      <c r="G38" s="72" t="s">
        <v>75</v>
      </c>
      <c r="H38" s="77">
        <v>1379</v>
      </c>
      <c r="I38" s="78">
        <v>1430</v>
      </c>
      <c r="J38" s="33"/>
      <c r="K38" s="3"/>
      <c r="L38" s="2"/>
      <c r="M38" s="16">
        <f t="shared" si="0"/>
        <v>0</v>
      </c>
      <c r="N38" s="17">
        <f t="shared" si="2"/>
        <v>-1</v>
      </c>
      <c r="O38" s="16">
        <f t="shared" si="1"/>
        <v>0</v>
      </c>
      <c r="P38" s="17">
        <f t="shared" si="3"/>
        <v>-1</v>
      </c>
      <c r="Q38" s="8"/>
      <c r="T38" s="42"/>
    </row>
    <row r="39" spans="1:20">
      <c r="A39" s="9"/>
      <c r="B39" s="73" t="s">
        <v>109</v>
      </c>
      <c r="C39" s="11"/>
      <c r="D39" s="13"/>
      <c r="E39" s="12"/>
      <c r="F39" s="13"/>
      <c r="G39" s="72" t="s">
        <v>75</v>
      </c>
      <c r="H39" s="77">
        <v>245</v>
      </c>
      <c r="I39" s="78">
        <v>255</v>
      </c>
      <c r="J39" s="33"/>
      <c r="K39" s="3"/>
      <c r="L39" s="2"/>
      <c r="M39" s="16">
        <f t="shared" si="0"/>
        <v>0</v>
      </c>
      <c r="N39" s="17">
        <f t="shared" si="2"/>
        <v>-1</v>
      </c>
      <c r="O39" s="16">
        <f t="shared" si="1"/>
        <v>0</v>
      </c>
      <c r="P39" s="17">
        <f t="shared" si="3"/>
        <v>-1</v>
      </c>
      <c r="Q39" s="8"/>
      <c r="T39" s="42"/>
    </row>
    <row r="40" spans="1:20">
      <c r="A40" s="9"/>
      <c r="B40" s="73" t="s">
        <v>110</v>
      </c>
      <c r="C40" s="11"/>
      <c r="D40" s="13"/>
      <c r="E40" s="12"/>
      <c r="F40" s="13"/>
      <c r="G40" s="72" t="s">
        <v>75</v>
      </c>
      <c r="H40" s="77">
        <v>1142</v>
      </c>
      <c r="I40" s="78">
        <v>1267</v>
      </c>
      <c r="J40" s="33"/>
      <c r="K40" s="3"/>
      <c r="L40" s="2"/>
      <c r="M40" s="16">
        <f t="shared" si="0"/>
        <v>0</v>
      </c>
      <c r="N40" s="17">
        <f t="shared" si="2"/>
        <v>-1</v>
      </c>
      <c r="O40" s="16">
        <f t="shared" si="1"/>
        <v>0</v>
      </c>
      <c r="P40" s="17">
        <f t="shared" si="3"/>
        <v>-1</v>
      </c>
      <c r="Q40" s="8"/>
      <c r="T40" s="42"/>
    </row>
    <row r="41" spans="1:20">
      <c r="A41" s="9"/>
      <c r="B41" s="73" t="s">
        <v>111</v>
      </c>
      <c r="C41" s="11"/>
      <c r="D41" s="13"/>
      <c r="E41" s="12"/>
      <c r="F41" s="13"/>
      <c r="G41" s="72" t="s">
        <v>79</v>
      </c>
      <c r="H41" s="77">
        <v>1204</v>
      </c>
      <c r="I41" s="78">
        <v>1358</v>
      </c>
      <c r="J41" s="33"/>
      <c r="K41" s="3"/>
      <c r="L41" s="2"/>
      <c r="M41" s="16">
        <f t="shared" si="0"/>
        <v>0</v>
      </c>
      <c r="N41" s="17">
        <f t="shared" si="2"/>
        <v>-1</v>
      </c>
      <c r="O41" s="16">
        <f t="shared" si="1"/>
        <v>0</v>
      </c>
      <c r="P41" s="17">
        <f t="shared" si="3"/>
        <v>-1</v>
      </c>
      <c r="Q41" s="8"/>
      <c r="T41" s="42"/>
    </row>
    <row r="42" spans="1:20">
      <c r="A42" s="9"/>
      <c r="B42" s="73" t="s">
        <v>112</v>
      </c>
      <c r="C42" s="11"/>
      <c r="D42" s="13"/>
      <c r="E42" s="12"/>
      <c r="F42" s="13"/>
      <c r="G42" s="72" t="s">
        <v>79</v>
      </c>
      <c r="H42" s="77">
        <v>1107</v>
      </c>
      <c r="I42" s="78">
        <v>1156</v>
      </c>
      <c r="J42" s="33"/>
      <c r="K42" s="3"/>
      <c r="L42" s="2"/>
      <c r="M42" s="16">
        <f t="shared" si="0"/>
        <v>0</v>
      </c>
      <c r="N42" s="17">
        <f t="shared" si="2"/>
        <v>-1</v>
      </c>
      <c r="O42" s="16">
        <f t="shared" si="1"/>
        <v>0</v>
      </c>
      <c r="P42" s="17">
        <f t="shared" si="3"/>
        <v>-1</v>
      </c>
      <c r="Q42" s="8"/>
      <c r="T42" s="42"/>
    </row>
    <row r="43" spans="1:20">
      <c r="A43" s="9"/>
      <c r="B43" s="73" t="s">
        <v>113</v>
      </c>
      <c r="C43" s="11"/>
      <c r="D43" s="13"/>
      <c r="E43" s="12"/>
      <c r="F43" s="13"/>
      <c r="G43" s="72" t="s">
        <v>79</v>
      </c>
      <c r="H43" s="77">
        <v>888</v>
      </c>
      <c r="I43" s="78">
        <v>945</v>
      </c>
      <c r="J43" s="33"/>
      <c r="K43" s="3"/>
      <c r="L43" s="2"/>
      <c r="M43" s="16">
        <f t="shared" si="0"/>
        <v>0</v>
      </c>
      <c r="N43" s="17">
        <f t="shared" si="2"/>
        <v>-1</v>
      </c>
      <c r="O43" s="16">
        <f t="shared" si="1"/>
        <v>0</v>
      </c>
      <c r="P43" s="17">
        <f t="shared" si="3"/>
        <v>-1</v>
      </c>
      <c r="Q43" s="8"/>
      <c r="T43" s="42"/>
    </row>
    <row r="44" spans="1:20">
      <c r="A44" s="9"/>
      <c r="B44" s="73" t="s">
        <v>114</v>
      </c>
      <c r="C44" s="11"/>
      <c r="D44" s="13"/>
      <c r="E44" s="12"/>
      <c r="F44" s="13"/>
      <c r="G44" s="72" t="s">
        <v>79</v>
      </c>
      <c r="H44" s="77">
        <v>1156</v>
      </c>
      <c r="I44" s="78">
        <v>1271</v>
      </c>
      <c r="J44" s="33"/>
      <c r="K44" s="3"/>
      <c r="L44" s="2"/>
      <c r="M44" s="16">
        <f t="shared" si="0"/>
        <v>0</v>
      </c>
      <c r="N44" s="17">
        <f t="shared" si="2"/>
        <v>-1</v>
      </c>
      <c r="O44" s="16">
        <f t="shared" si="1"/>
        <v>0</v>
      </c>
      <c r="P44" s="17">
        <f t="shared" si="3"/>
        <v>-1</v>
      </c>
      <c r="Q44" s="8"/>
      <c r="T44" s="42"/>
    </row>
    <row r="45" spans="1:20">
      <c r="A45" s="9"/>
      <c r="B45" s="73" t="s">
        <v>115</v>
      </c>
      <c r="C45" s="11"/>
      <c r="D45" s="13"/>
      <c r="E45" s="12"/>
      <c r="F45" s="13"/>
      <c r="G45" s="72" t="s">
        <v>79</v>
      </c>
      <c r="H45" s="77">
        <v>1131</v>
      </c>
      <c r="I45" s="78">
        <v>1177</v>
      </c>
      <c r="J45" s="33"/>
      <c r="K45" s="3"/>
      <c r="L45" s="2"/>
      <c r="M45" s="16">
        <f t="shared" si="0"/>
        <v>0</v>
      </c>
      <c r="N45" s="17">
        <f t="shared" si="2"/>
        <v>-1</v>
      </c>
      <c r="O45" s="16">
        <f t="shared" si="1"/>
        <v>0</v>
      </c>
      <c r="P45" s="17">
        <f t="shared" si="3"/>
        <v>-1</v>
      </c>
      <c r="Q45" s="8"/>
      <c r="T45" s="42"/>
    </row>
    <row r="46" spans="1:20">
      <c r="A46" s="9"/>
      <c r="B46" s="73" t="s">
        <v>116</v>
      </c>
      <c r="C46" s="11"/>
      <c r="D46" s="13"/>
      <c r="E46" s="12"/>
      <c r="F46" s="13"/>
      <c r="G46" s="72" t="s">
        <v>79</v>
      </c>
      <c r="H46" s="77">
        <v>952</v>
      </c>
      <c r="I46" s="78">
        <v>1001</v>
      </c>
      <c r="J46" s="33"/>
      <c r="K46" s="3"/>
      <c r="L46" s="2"/>
      <c r="M46" s="16">
        <f t="shared" ref="M46:M77" si="4">IF(K46="",0,(SUMIF($G$20:$G$91,K46,$H$20:$H$91)))</f>
        <v>0</v>
      </c>
      <c r="N46" s="17">
        <f t="shared" si="2"/>
        <v>-1</v>
      </c>
      <c r="O46" s="16">
        <f t="shared" ref="O46:O77" si="5">IF(K46="",0,(SUMIF($G$19:$G$91,K46,$I$19:$I$91)))</f>
        <v>0</v>
      </c>
      <c r="P46" s="17">
        <f t="shared" si="3"/>
        <v>-1</v>
      </c>
      <c r="Q46" s="8"/>
      <c r="T46" s="42"/>
    </row>
    <row r="47" spans="1:20">
      <c r="A47" s="9"/>
      <c r="B47" s="73" t="s">
        <v>117</v>
      </c>
      <c r="C47" s="11"/>
      <c r="D47" s="13"/>
      <c r="E47" s="12"/>
      <c r="F47" s="13"/>
      <c r="G47" s="72" t="s">
        <v>80</v>
      </c>
      <c r="H47" s="77">
        <v>544</v>
      </c>
      <c r="I47" s="78">
        <v>578</v>
      </c>
      <c r="J47" s="33"/>
      <c r="K47" s="3"/>
      <c r="L47" s="2"/>
      <c r="M47" s="16">
        <f t="shared" si="4"/>
        <v>0</v>
      </c>
      <c r="N47" s="17">
        <f t="shared" si="2"/>
        <v>-1</v>
      </c>
      <c r="O47" s="16">
        <f t="shared" si="5"/>
        <v>0</v>
      </c>
      <c r="P47" s="17">
        <f t="shared" si="3"/>
        <v>-1</v>
      </c>
      <c r="Q47" s="8"/>
      <c r="T47" s="42"/>
    </row>
    <row r="48" spans="1:20">
      <c r="A48" s="9"/>
      <c r="B48" s="73" t="s">
        <v>118</v>
      </c>
      <c r="C48" s="11"/>
      <c r="D48" s="13"/>
      <c r="E48" s="12"/>
      <c r="F48" s="13"/>
      <c r="G48" s="72" t="s">
        <v>80</v>
      </c>
      <c r="H48" s="77">
        <v>797</v>
      </c>
      <c r="I48" s="78">
        <v>842</v>
      </c>
      <c r="J48" s="33"/>
      <c r="K48" s="3"/>
      <c r="L48" s="2"/>
      <c r="M48" s="16">
        <f t="shared" si="4"/>
        <v>0</v>
      </c>
      <c r="N48" s="17">
        <f t="shared" si="2"/>
        <v>-1</v>
      </c>
      <c r="O48" s="16">
        <f t="shared" si="5"/>
        <v>0</v>
      </c>
      <c r="P48" s="17">
        <f t="shared" si="3"/>
        <v>-1</v>
      </c>
      <c r="Q48" s="8"/>
      <c r="T48" s="42"/>
    </row>
    <row r="49" spans="1:20">
      <c r="A49" s="9"/>
      <c r="B49" s="73" t="s">
        <v>119</v>
      </c>
      <c r="C49" s="11"/>
      <c r="D49" s="13"/>
      <c r="E49" s="12"/>
      <c r="F49" s="13"/>
      <c r="G49" s="72" t="s">
        <v>80</v>
      </c>
      <c r="H49" s="77">
        <v>972</v>
      </c>
      <c r="I49" s="78">
        <v>1033</v>
      </c>
      <c r="J49" s="33"/>
      <c r="K49" s="3"/>
      <c r="L49" s="2"/>
      <c r="M49" s="16">
        <f t="shared" si="4"/>
        <v>0</v>
      </c>
      <c r="N49" s="17">
        <f t="shared" si="2"/>
        <v>-1</v>
      </c>
      <c r="O49" s="16">
        <f t="shared" si="5"/>
        <v>0</v>
      </c>
      <c r="P49" s="17">
        <f t="shared" si="3"/>
        <v>-1</v>
      </c>
      <c r="Q49" s="8"/>
      <c r="T49" s="42"/>
    </row>
    <row r="50" spans="1:20">
      <c r="A50" s="9"/>
      <c r="B50" s="73" t="s">
        <v>120</v>
      </c>
      <c r="C50" s="11"/>
      <c r="D50" s="13"/>
      <c r="E50" s="12"/>
      <c r="F50" s="13"/>
      <c r="G50" s="72" t="s">
        <v>80</v>
      </c>
      <c r="H50" s="77">
        <v>1504</v>
      </c>
      <c r="I50" s="78">
        <v>1556</v>
      </c>
      <c r="J50" s="33"/>
      <c r="K50" s="3"/>
      <c r="L50" s="2"/>
      <c r="M50" s="16">
        <f t="shared" si="4"/>
        <v>0</v>
      </c>
      <c r="N50" s="17">
        <f t="shared" si="2"/>
        <v>-1</v>
      </c>
      <c r="O50" s="16">
        <f t="shared" si="5"/>
        <v>0</v>
      </c>
      <c r="P50" s="17">
        <f t="shared" si="3"/>
        <v>-1</v>
      </c>
      <c r="Q50" s="8"/>
      <c r="T50" s="42"/>
    </row>
    <row r="51" spans="1:20">
      <c r="A51" s="9"/>
      <c r="B51" s="73" t="s">
        <v>121</v>
      </c>
      <c r="C51" s="11"/>
      <c r="D51" s="13"/>
      <c r="E51" s="12"/>
      <c r="F51" s="13"/>
      <c r="G51" s="72" t="s">
        <v>82</v>
      </c>
      <c r="H51" s="77">
        <v>767</v>
      </c>
      <c r="I51" s="78">
        <v>831</v>
      </c>
      <c r="J51" s="33"/>
      <c r="K51" s="3"/>
      <c r="L51" s="2"/>
      <c r="M51" s="16">
        <f t="shared" si="4"/>
        <v>0</v>
      </c>
      <c r="N51" s="17">
        <f t="shared" si="2"/>
        <v>-1</v>
      </c>
      <c r="O51" s="16">
        <f t="shared" si="5"/>
        <v>0</v>
      </c>
      <c r="P51" s="17">
        <f t="shared" si="3"/>
        <v>-1</v>
      </c>
      <c r="Q51" s="8"/>
      <c r="T51" s="42"/>
    </row>
    <row r="52" spans="1:20">
      <c r="A52" s="9"/>
      <c r="B52" s="73" t="s">
        <v>122</v>
      </c>
      <c r="C52" s="11"/>
      <c r="D52" s="13"/>
      <c r="E52" s="12"/>
      <c r="F52" s="13"/>
      <c r="G52" s="72" t="s">
        <v>82</v>
      </c>
      <c r="H52" s="77">
        <v>1452</v>
      </c>
      <c r="I52" s="78">
        <v>1743</v>
      </c>
      <c r="J52" s="33"/>
      <c r="K52" s="3"/>
      <c r="L52" s="2"/>
      <c r="M52" s="16">
        <f t="shared" si="4"/>
        <v>0</v>
      </c>
      <c r="N52" s="17">
        <f t="shared" si="2"/>
        <v>-1</v>
      </c>
      <c r="O52" s="16">
        <f t="shared" si="5"/>
        <v>0</v>
      </c>
      <c r="P52" s="17">
        <f t="shared" si="3"/>
        <v>-1</v>
      </c>
      <c r="Q52" s="8"/>
      <c r="T52" s="42"/>
    </row>
    <row r="53" spans="1:20">
      <c r="A53" s="9"/>
      <c r="B53" s="73" t="s">
        <v>123</v>
      </c>
      <c r="C53" s="11"/>
      <c r="D53" s="13"/>
      <c r="E53" s="12"/>
      <c r="F53" s="13"/>
      <c r="G53" s="72" t="s">
        <v>82</v>
      </c>
      <c r="H53" s="77">
        <v>1222</v>
      </c>
      <c r="I53" s="78">
        <v>1278</v>
      </c>
      <c r="J53" s="33"/>
      <c r="K53" s="3"/>
      <c r="L53" s="2"/>
      <c r="M53" s="16">
        <f t="shared" si="4"/>
        <v>0</v>
      </c>
      <c r="N53" s="17">
        <f t="shared" si="2"/>
        <v>-1</v>
      </c>
      <c r="O53" s="16">
        <f t="shared" si="5"/>
        <v>0</v>
      </c>
      <c r="P53" s="17">
        <f t="shared" si="3"/>
        <v>-1</v>
      </c>
      <c r="Q53" s="8"/>
      <c r="T53" s="42"/>
    </row>
    <row r="54" spans="1:20">
      <c r="A54" s="9"/>
      <c r="B54" s="73" t="s">
        <v>124</v>
      </c>
      <c r="C54" s="11"/>
      <c r="D54" s="13"/>
      <c r="E54" s="12"/>
      <c r="F54" s="13"/>
      <c r="G54" s="72" t="s">
        <v>82</v>
      </c>
      <c r="H54" s="77">
        <v>973</v>
      </c>
      <c r="I54" s="78">
        <v>1010</v>
      </c>
      <c r="J54" s="33"/>
      <c r="K54" s="3"/>
      <c r="L54" s="2"/>
      <c r="M54" s="16">
        <f t="shared" si="4"/>
        <v>0</v>
      </c>
      <c r="N54" s="17">
        <f t="shared" si="2"/>
        <v>-1</v>
      </c>
      <c r="O54" s="16">
        <f t="shared" si="5"/>
        <v>0</v>
      </c>
      <c r="P54" s="17">
        <f t="shared" si="3"/>
        <v>-1</v>
      </c>
      <c r="Q54" s="8"/>
      <c r="T54" s="42"/>
    </row>
    <row r="55" spans="1:20">
      <c r="A55" s="9"/>
      <c r="B55" s="73" t="s">
        <v>125</v>
      </c>
      <c r="C55" s="11"/>
      <c r="D55" s="13"/>
      <c r="E55" s="12"/>
      <c r="F55" s="13"/>
      <c r="G55" s="72" t="s">
        <v>82</v>
      </c>
      <c r="H55" s="77">
        <v>1960</v>
      </c>
      <c r="I55" s="78">
        <v>2207</v>
      </c>
      <c r="J55" s="33"/>
      <c r="K55" s="3"/>
      <c r="L55" s="2"/>
      <c r="M55" s="16">
        <f t="shared" si="4"/>
        <v>0</v>
      </c>
      <c r="N55" s="17">
        <f t="shared" si="2"/>
        <v>-1</v>
      </c>
      <c r="O55" s="16">
        <f t="shared" si="5"/>
        <v>0</v>
      </c>
      <c r="P55" s="17">
        <f t="shared" si="3"/>
        <v>-1</v>
      </c>
      <c r="Q55" s="8"/>
      <c r="T55" s="42"/>
    </row>
    <row r="56" spans="1:20">
      <c r="A56" s="9"/>
      <c r="B56" s="73" t="s">
        <v>126</v>
      </c>
      <c r="C56" s="11"/>
      <c r="D56" s="13"/>
      <c r="E56" s="12"/>
      <c r="F56" s="13"/>
      <c r="G56" s="72" t="s">
        <v>84</v>
      </c>
      <c r="H56" s="77">
        <v>1014</v>
      </c>
      <c r="I56" s="78">
        <v>1085</v>
      </c>
      <c r="J56" s="33"/>
      <c r="K56" s="3"/>
      <c r="L56" s="2"/>
      <c r="M56" s="16">
        <f t="shared" si="4"/>
        <v>0</v>
      </c>
      <c r="N56" s="17">
        <f t="shared" si="2"/>
        <v>-1</v>
      </c>
      <c r="O56" s="16">
        <f t="shared" si="5"/>
        <v>0</v>
      </c>
      <c r="P56" s="17">
        <f t="shared" si="3"/>
        <v>-1</v>
      </c>
      <c r="Q56" s="8"/>
      <c r="T56" s="42"/>
    </row>
    <row r="57" spans="1:20">
      <c r="A57" s="9"/>
      <c r="B57" s="73" t="s">
        <v>127</v>
      </c>
      <c r="C57" s="11"/>
      <c r="D57" s="13"/>
      <c r="E57" s="12"/>
      <c r="F57" s="13"/>
      <c r="G57" s="72" t="s">
        <v>84</v>
      </c>
      <c r="H57" s="77">
        <v>511</v>
      </c>
      <c r="I57" s="78">
        <v>537</v>
      </c>
      <c r="J57" s="33"/>
      <c r="K57" s="3"/>
      <c r="L57" s="2"/>
      <c r="M57" s="16">
        <f t="shared" si="4"/>
        <v>0</v>
      </c>
      <c r="N57" s="17">
        <f t="shared" si="2"/>
        <v>-1</v>
      </c>
      <c r="O57" s="16">
        <f t="shared" si="5"/>
        <v>0</v>
      </c>
      <c r="P57" s="17">
        <f t="shared" si="3"/>
        <v>-1</v>
      </c>
      <c r="Q57" s="8"/>
      <c r="T57" s="42"/>
    </row>
    <row r="58" spans="1:20">
      <c r="A58" s="9"/>
      <c r="B58" s="73" t="s">
        <v>128</v>
      </c>
      <c r="C58" s="11"/>
      <c r="D58" s="13"/>
      <c r="E58" s="12"/>
      <c r="F58" s="13"/>
      <c r="G58" s="72" t="s">
        <v>84</v>
      </c>
      <c r="H58" s="77">
        <v>830</v>
      </c>
      <c r="I58" s="78">
        <v>865</v>
      </c>
      <c r="J58" s="33"/>
      <c r="K58" s="3"/>
      <c r="L58" s="2"/>
      <c r="M58" s="16">
        <f t="shared" si="4"/>
        <v>0</v>
      </c>
      <c r="N58" s="17">
        <f t="shared" si="2"/>
        <v>-1</v>
      </c>
      <c r="O58" s="16">
        <f t="shared" si="5"/>
        <v>0</v>
      </c>
      <c r="P58" s="17">
        <f t="shared" si="3"/>
        <v>-1</v>
      </c>
      <c r="Q58" s="8"/>
      <c r="T58" s="42"/>
    </row>
    <row r="59" spans="1:20">
      <c r="A59" s="9"/>
      <c r="B59" s="73" t="s">
        <v>129</v>
      </c>
      <c r="C59" s="11"/>
      <c r="D59" s="13"/>
      <c r="E59" s="12"/>
      <c r="F59" s="13"/>
      <c r="G59" s="72" t="s">
        <v>84</v>
      </c>
      <c r="H59" s="77">
        <v>411</v>
      </c>
      <c r="I59" s="78">
        <v>466</v>
      </c>
      <c r="J59" s="33"/>
      <c r="K59" s="3"/>
      <c r="L59" s="2"/>
      <c r="M59" s="16">
        <f t="shared" si="4"/>
        <v>0</v>
      </c>
      <c r="N59" s="17">
        <f t="shared" si="2"/>
        <v>-1</v>
      </c>
      <c r="O59" s="16">
        <f t="shared" si="5"/>
        <v>0</v>
      </c>
      <c r="P59" s="17">
        <f t="shared" si="3"/>
        <v>-1</v>
      </c>
      <c r="Q59" s="8"/>
      <c r="T59" s="42"/>
    </row>
    <row r="60" spans="1:20">
      <c r="A60" s="9"/>
      <c r="B60" s="73" t="s">
        <v>130</v>
      </c>
      <c r="C60" s="11"/>
      <c r="D60" s="13"/>
      <c r="E60" s="12"/>
      <c r="F60" s="13"/>
      <c r="G60" s="72" t="s">
        <v>84</v>
      </c>
      <c r="H60" s="77">
        <v>645</v>
      </c>
      <c r="I60" s="78">
        <v>680</v>
      </c>
      <c r="J60" s="33"/>
      <c r="K60" s="3"/>
      <c r="L60" s="2"/>
      <c r="M60" s="16">
        <f t="shared" si="4"/>
        <v>0</v>
      </c>
      <c r="N60" s="17">
        <f t="shared" si="2"/>
        <v>-1</v>
      </c>
      <c r="O60" s="16">
        <f t="shared" si="5"/>
        <v>0</v>
      </c>
      <c r="P60" s="17">
        <f t="shared" si="3"/>
        <v>-1</v>
      </c>
      <c r="Q60" s="8"/>
      <c r="T60" s="42"/>
    </row>
    <row r="61" spans="1:20">
      <c r="A61" s="9"/>
      <c r="B61" s="73" t="s">
        <v>131</v>
      </c>
      <c r="C61" s="11"/>
      <c r="D61" s="13"/>
      <c r="E61" s="12"/>
      <c r="F61" s="13"/>
      <c r="G61" s="72" t="s">
        <v>84</v>
      </c>
      <c r="H61" s="77">
        <v>622</v>
      </c>
      <c r="I61" s="78">
        <v>666</v>
      </c>
      <c r="J61" s="33"/>
      <c r="K61" s="3"/>
      <c r="L61" s="2"/>
      <c r="M61" s="16">
        <f t="shared" si="4"/>
        <v>0</v>
      </c>
      <c r="N61" s="17">
        <f t="shared" si="2"/>
        <v>-1</v>
      </c>
      <c r="O61" s="16">
        <f t="shared" si="5"/>
        <v>0</v>
      </c>
      <c r="P61" s="17">
        <f t="shared" si="3"/>
        <v>-1</v>
      </c>
      <c r="Q61" s="8"/>
      <c r="T61" s="42"/>
    </row>
    <row r="62" spans="1:20">
      <c r="A62" s="9"/>
      <c r="B62" s="73" t="s">
        <v>132</v>
      </c>
      <c r="C62" s="11"/>
      <c r="D62" s="13"/>
      <c r="E62" s="12"/>
      <c r="F62" s="13"/>
      <c r="G62" s="72" t="s">
        <v>86</v>
      </c>
      <c r="H62" s="77">
        <v>864</v>
      </c>
      <c r="I62" s="78">
        <v>920</v>
      </c>
      <c r="J62" s="33"/>
      <c r="K62" s="3"/>
      <c r="L62" s="2"/>
      <c r="M62" s="16">
        <f t="shared" si="4"/>
        <v>0</v>
      </c>
      <c r="N62" s="17">
        <f t="shared" si="2"/>
        <v>-1</v>
      </c>
      <c r="O62" s="16">
        <f t="shared" si="5"/>
        <v>0</v>
      </c>
      <c r="P62" s="17">
        <f t="shared" si="3"/>
        <v>-1</v>
      </c>
      <c r="Q62" s="8"/>
      <c r="T62" s="42"/>
    </row>
    <row r="63" spans="1:20">
      <c r="A63" s="9"/>
      <c r="B63" s="73" t="s">
        <v>133</v>
      </c>
      <c r="C63" s="11"/>
      <c r="D63" s="13"/>
      <c r="E63" s="12"/>
      <c r="F63" s="13"/>
      <c r="G63" s="72" t="s">
        <v>86</v>
      </c>
      <c r="H63" s="77">
        <v>2015</v>
      </c>
      <c r="I63" s="78">
        <v>2123</v>
      </c>
      <c r="J63" s="33"/>
      <c r="K63" s="3"/>
      <c r="L63" s="2"/>
      <c r="M63" s="16">
        <f t="shared" si="4"/>
        <v>0</v>
      </c>
      <c r="N63" s="17">
        <f t="shared" si="2"/>
        <v>-1</v>
      </c>
      <c r="O63" s="16">
        <f t="shared" si="5"/>
        <v>0</v>
      </c>
      <c r="P63" s="17">
        <f t="shared" si="3"/>
        <v>-1</v>
      </c>
      <c r="Q63" s="8"/>
      <c r="T63" s="42"/>
    </row>
    <row r="64" spans="1:20">
      <c r="A64" s="9"/>
      <c r="B64" s="73" t="s">
        <v>134</v>
      </c>
      <c r="C64" s="11"/>
      <c r="D64" s="13"/>
      <c r="E64" s="12"/>
      <c r="F64" s="13"/>
      <c r="G64" s="72" t="s">
        <v>86</v>
      </c>
      <c r="H64" s="77">
        <v>421</v>
      </c>
      <c r="I64" s="78">
        <v>470</v>
      </c>
      <c r="J64" s="33"/>
      <c r="K64" s="3"/>
      <c r="L64" s="2"/>
      <c r="M64" s="16">
        <f t="shared" si="4"/>
        <v>0</v>
      </c>
      <c r="N64" s="17">
        <f t="shared" si="2"/>
        <v>-1</v>
      </c>
      <c r="O64" s="16">
        <f t="shared" si="5"/>
        <v>0</v>
      </c>
      <c r="P64" s="17">
        <f t="shared" si="3"/>
        <v>-1</v>
      </c>
      <c r="Q64" s="8"/>
      <c r="T64" s="42"/>
    </row>
    <row r="65" spans="1:20">
      <c r="A65" s="9"/>
      <c r="B65" s="73" t="s">
        <v>135</v>
      </c>
      <c r="C65" s="11"/>
      <c r="D65" s="13"/>
      <c r="E65" s="12"/>
      <c r="F65" s="13"/>
      <c r="G65" s="72" t="s">
        <v>86</v>
      </c>
      <c r="H65" s="77">
        <v>381</v>
      </c>
      <c r="I65" s="78">
        <v>489</v>
      </c>
      <c r="J65" s="33"/>
      <c r="K65" s="3"/>
      <c r="L65" s="2"/>
      <c r="M65" s="16">
        <f t="shared" si="4"/>
        <v>0</v>
      </c>
      <c r="N65" s="17">
        <f t="shared" si="2"/>
        <v>-1</v>
      </c>
      <c r="O65" s="16">
        <f t="shared" si="5"/>
        <v>0</v>
      </c>
      <c r="P65" s="17">
        <f t="shared" si="3"/>
        <v>-1</v>
      </c>
      <c r="Q65" s="8"/>
      <c r="T65" s="42"/>
    </row>
    <row r="66" spans="1:20">
      <c r="A66" s="9"/>
      <c r="B66" s="73" t="s">
        <v>136</v>
      </c>
      <c r="C66" s="11"/>
      <c r="D66" s="13"/>
      <c r="E66" s="12"/>
      <c r="F66" s="13"/>
      <c r="G66" s="72" t="s">
        <v>86</v>
      </c>
      <c r="H66" s="77">
        <v>475</v>
      </c>
      <c r="I66" s="78">
        <v>611</v>
      </c>
      <c r="J66" s="33"/>
      <c r="K66" s="3"/>
      <c r="L66" s="2"/>
      <c r="M66" s="16">
        <f t="shared" si="4"/>
        <v>0</v>
      </c>
      <c r="N66" s="17">
        <f t="shared" si="2"/>
        <v>-1</v>
      </c>
      <c r="O66" s="16">
        <f t="shared" si="5"/>
        <v>0</v>
      </c>
      <c r="P66" s="17">
        <f t="shared" si="3"/>
        <v>-1</v>
      </c>
      <c r="Q66" s="8"/>
      <c r="T66" s="42"/>
    </row>
    <row r="67" spans="1:20">
      <c r="A67" s="9"/>
      <c r="B67" s="73" t="s">
        <v>137</v>
      </c>
      <c r="C67" s="11"/>
      <c r="D67" s="13"/>
      <c r="E67" s="12"/>
      <c r="F67" s="13"/>
      <c r="G67" s="72" t="s">
        <v>88</v>
      </c>
      <c r="H67" s="77">
        <v>2095</v>
      </c>
      <c r="I67" s="78">
        <v>2184</v>
      </c>
      <c r="J67" s="33"/>
      <c r="K67" s="3"/>
      <c r="L67" s="2"/>
      <c r="M67" s="16">
        <f t="shared" si="4"/>
        <v>0</v>
      </c>
      <c r="N67" s="17">
        <f t="shared" si="2"/>
        <v>-1</v>
      </c>
      <c r="O67" s="16">
        <f t="shared" si="5"/>
        <v>0</v>
      </c>
      <c r="P67" s="17">
        <f t="shared" si="3"/>
        <v>-1</v>
      </c>
      <c r="Q67" s="8"/>
      <c r="T67" s="42"/>
    </row>
    <row r="68" spans="1:20">
      <c r="A68" s="9"/>
      <c r="B68" s="73" t="s">
        <v>138</v>
      </c>
      <c r="C68" s="11"/>
      <c r="D68" s="13"/>
      <c r="E68" s="12"/>
      <c r="F68" s="13"/>
      <c r="G68" s="72" t="s">
        <v>88</v>
      </c>
      <c r="H68" s="77">
        <v>1167</v>
      </c>
      <c r="I68" s="78">
        <v>1220</v>
      </c>
      <c r="J68" s="33"/>
      <c r="K68" s="3"/>
      <c r="L68" s="2"/>
      <c r="M68" s="16">
        <f t="shared" si="4"/>
        <v>0</v>
      </c>
      <c r="N68" s="17">
        <f t="shared" si="2"/>
        <v>-1</v>
      </c>
      <c r="O68" s="16">
        <f t="shared" si="5"/>
        <v>0</v>
      </c>
      <c r="P68" s="17">
        <f t="shared" si="3"/>
        <v>-1</v>
      </c>
      <c r="Q68" s="8"/>
      <c r="T68" s="42"/>
    </row>
    <row r="69" spans="1:20">
      <c r="A69" s="9"/>
      <c r="B69" s="73" t="s">
        <v>139</v>
      </c>
      <c r="C69" s="11"/>
      <c r="D69" s="13"/>
      <c r="E69" s="12"/>
      <c r="F69" s="13"/>
      <c r="G69" s="72" t="s">
        <v>88</v>
      </c>
      <c r="H69" s="77">
        <v>767</v>
      </c>
      <c r="I69" s="78">
        <v>811</v>
      </c>
      <c r="J69" s="33"/>
      <c r="K69" s="3"/>
      <c r="L69" s="2"/>
      <c r="M69" s="16">
        <f t="shared" si="4"/>
        <v>0</v>
      </c>
      <c r="N69" s="17">
        <f t="shared" si="2"/>
        <v>-1</v>
      </c>
      <c r="O69" s="16">
        <f t="shared" si="5"/>
        <v>0</v>
      </c>
      <c r="P69" s="17">
        <f t="shared" si="3"/>
        <v>-1</v>
      </c>
      <c r="Q69" s="8"/>
      <c r="T69" s="42"/>
    </row>
    <row r="70" spans="1:20">
      <c r="A70" s="9"/>
      <c r="B70" s="73" t="s">
        <v>140</v>
      </c>
      <c r="C70" s="11"/>
      <c r="D70" s="13"/>
      <c r="E70" s="12"/>
      <c r="F70" s="13"/>
      <c r="G70" s="72" t="s">
        <v>88</v>
      </c>
      <c r="H70" s="77">
        <v>549</v>
      </c>
      <c r="I70" s="78">
        <v>581</v>
      </c>
      <c r="J70" s="33"/>
      <c r="K70" s="3"/>
      <c r="L70" s="2"/>
      <c r="M70" s="16">
        <f t="shared" si="4"/>
        <v>0</v>
      </c>
      <c r="N70" s="17">
        <f t="shared" si="2"/>
        <v>-1</v>
      </c>
      <c r="O70" s="16">
        <f t="shared" si="5"/>
        <v>0</v>
      </c>
      <c r="P70" s="17">
        <f t="shared" si="3"/>
        <v>-1</v>
      </c>
      <c r="Q70" s="8"/>
      <c r="T70" s="42"/>
    </row>
    <row r="71" spans="1:20">
      <c r="A71" s="9"/>
      <c r="B71" s="73" t="s">
        <v>141</v>
      </c>
      <c r="C71" s="11"/>
      <c r="D71" s="13"/>
      <c r="E71" s="12"/>
      <c r="F71" s="13"/>
      <c r="G71" s="72" t="s">
        <v>88</v>
      </c>
      <c r="H71" s="77">
        <v>406</v>
      </c>
      <c r="I71" s="78">
        <v>414</v>
      </c>
      <c r="J71" s="33"/>
      <c r="K71" s="3"/>
      <c r="L71" s="2"/>
      <c r="M71" s="16">
        <f t="shared" si="4"/>
        <v>0</v>
      </c>
      <c r="N71" s="17">
        <f t="shared" si="2"/>
        <v>-1</v>
      </c>
      <c r="O71" s="16">
        <f t="shared" si="5"/>
        <v>0</v>
      </c>
      <c r="P71" s="17">
        <f t="shared" si="3"/>
        <v>-1</v>
      </c>
      <c r="Q71" s="8"/>
      <c r="T71" s="42"/>
    </row>
    <row r="72" spans="1:20">
      <c r="A72" s="9"/>
      <c r="B72" s="73" t="s">
        <v>142</v>
      </c>
      <c r="C72" s="11"/>
      <c r="D72" s="13"/>
      <c r="E72" s="12"/>
      <c r="F72" s="13"/>
      <c r="G72" s="72" t="s">
        <v>88</v>
      </c>
      <c r="H72" s="77">
        <v>1349</v>
      </c>
      <c r="I72" s="78">
        <v>1432</v>
      </c>
      <c r="J72" s="33"/>
      <c r="K72" s="3"/>
      <c r="L72" s="2"/>
      <c r="M72" s="16">
        <f t="shared" si="4"/>
        <v>0</v>
      </c>
      <c r="N72" s="17">
        <f t="shared" si="2"/>
        <v>-1</v>
      </c>
      <c r="O72" s="16">
        <f t="shared" si="5"/>
        <v>0</v>
      </c>
      <c r="P72" s="17">
        <f t="shared" si="3"/>
        <v>-1</v>
      </c>
      <c r="Q72" s="8"/>
      <c r="T72" s="42"/>
    </row>
    <row r="73" spans="1:20">
      <c r="A73" s="9"/>
      <c r="B73" s="73" t="s">
        <v>143</v>
      </c>
      <c r="C73" s="73"/>
      <c r="D73" s="73" t="s">
        <v>144</v>
      </c>
      <c r="E73" s="12"/>
      <c r="F73" s="13"/>
      <c r="G73" s="72" t="s">
        <v>90</v>
      </c>
      <c r="H73" s="77">
        <v>1669</v>
      </c>
      <c r="I73" s="78">
        <v>1756</v>
      </c>
      <c r="J73" s="33"/>
      <c r="K73" s="3"/>
      <c r="L73" s="2"/>
      <c r="M73" s="16">
        <f t="shared" si="4"/>
        <v>0</v>
      </c>
      <c r="N73" s="17">
        <f t="shared" si="2"/>
        <v>-1</v>
      </c>
      <c r="O73" s="16">
        <f t="shared" si="5"/>
        <v>0</v>
      </c>
      <c r="P73" s="17">
        <f t="shared" si="3"/>
        <v>-1</v>
      </c>
      <c r="Q73" s="8"/>
      <c r="T73" s="42"/>
    </row>
    <row r="74" spans="1:20">
      <c r="A74" s="9"/>
      <c r="B74" s="73" t="s">
        <v>145</v>
      </c>
      <c r="C74" s="73"/>
      <c r="D74" s="73" t="s">
        <v>144</v>
      </c>
      <c r="E74" s="12"/>
      <c r="F74" s="13"/>
      <c r="G74" s="72" t="s">
        <v>90</v>
      </c>
      <c r="H74" s="77">
        <v>1260</v>
      </c>
      <c r="I74" s="78">
        <v>1338</v>
      </c>
      <c r="J74" s="33"/>
      <c r="K74" s="3"/>
      <c r="L74" s="2"/>
      <c r="M74" s="16">
        <f t="shared" si="4"/>
        <v>0</v>
      </c>
      <c r="N74" s="17">
        <f t="shared" si="2"/>
        <v>-1</v>
      </c>
      <c r="O74" s="16">
        <f t="shared" si="5"/>
        <v>0</v>
      </c>
      <c r="P74" s="17">
        <f t="shared" si="3"/>
        <v>-1</v>
      </c>
      <c r="Q74" s="8"/>
      <c r="T74" s="42"/>
    </row>
    <row r="75" spans="1:20">
      <c r="A75" s="9"/>
      <c r="B75" s="73" t="s">
        <v>146</v>
      </c>
      <c r="C75" s="73"/>
      <c r="D75" s="73" t="s">
        <v>144</v>
      </c>
      <c r="E75" s="12"/>
      <c r="F75" s="13"/>
      <c r="G75" s="72" t="s">
        <v>90</v>
      </c>
      <c r="H75" s="77">
        <v>1549</v>
      </c>
      <c r="I75" s="78">
        <v>1628</v>
      </c>
      <c r="J75" s="33"/>
      <c r="K75" s="3"/>
      <c r="L75" s="2"/>
      <c r="M75" s="16">
        <f t="shared" si="4"/>
        <v>0</v>
      </c>
      <c r="N75" s="17">
        <f t="shared" si="2"/>
        <v>-1</v>
      </c>
      <c r="O75" s="16">
        <f t="shared" si="5"/>
        <v>0</v>
      </c>
      <c r="P75" s="17">
        <f t="shared" si="3"/>
        <v>-1</v>
      </c>
      <c r="Q75" s="8"/>
      <c r="T75" s="42"/>
    </row>
    <row r="76" spans="1:20">
      <c r="A76" s="9"/>
      <c r="B76" s="73" t="s">
        <v>147</v>
      </c>
      <c r="C76" s="73"/>
      <c r="D76" s="13"/>
      <c r="E76" s="12"/>
      <c r="F76" s="13"/>
      <c r="G76" s="72" t="s">
        <v>92</v>
      </c>
      <c r="H76" s="77">
        <v>1758</v>
      </c>
      <c r="I76" s="78">
        <v>1835</v>
      </c>
      <c r="J76" s="33"/>
      <c r="K76" s="3"/>
      <c r="L76" s="2"/>
      <c r="M76" s="16">
        <f t="shared" si="4"/>
        <v>0</v>
      </c>
      <c r="N76" s="17">
        <f t="shared" si="2"/>
        <v>-1</v>
      </c>
      <c r="O76" s="16">
        <f t="shared" si="5"/>
        <v>0</v>
      </c>
      <c r="P76" s="17">
        <f t="shared" si="3"/>
        <v>-1</v>
      </c>
      <c r="Q76" s="8"/>
      <c r="T76" s="42"/>
    </row>
    <row r="77" spans="1:20">
      <c r="A77" s="9"/>
      <c r="B77" s="73" t="s">
        <v>148</v>
      </c>
      <c r="C77" s="73"/>
      <c r="D77" s="13"/>
      <c r="E77" s="12"/>
      <c r="F77" s="13"/>
      <c r="G77" s="72" t="s">
        <v>92</v>
      </c>
      <c r="H77" s="77">
        <v>1599</v>
      </c>
      <c r="I77" s="78">
        <v>1698</v>
      </c>
      <c r="J77" s="33"/>
      <c r="K77" s="3"/>
      <c r="L77" s="2"/>
      <c r="M77" s="16">
        <f t="shared" si="4"/>
        <v>0</v>
      </c>
      <c r="N77" s="17">
        <f t="shared" si="2"/>
        <v>-1</v>
      </c>
      <c r="O77" s="16">
        <f t="shared" si="5"/>
        <v>0</v>
      </c>
      <c r="P77" s="17">
        <f t="shared" si="3"/>
        <v>-1</v>
      </c>
      <c r="Q77" s="8"/>
      <c r="T77" s="42"/>
    </row>
    <row r="78" spans="1:20">
      <c r="A78" s="9"/>
      <c r="B78" s="73" t="s">
        <v>149</v>
      </c>
      <c r="C78" s="73"/>
      <c r="D78" s="13"/>
      <c r="E78" s="12"/>
      <c r="F78" s="13"/>
      <c r="G78" s="72" t="s">
        <v>92</v>
      </c>
      <c r="H78" s="77">
        <v>984</v>
      </c>
      <c r="I78" s="78">
        <v>1046</v>
      </c>
      <c r="J78" s="33"/>
      <c r="K78" s="3"/>
      <c r="L78" s="2"/>
      <c r="M78" s="16">
        <f t="shared" ref="M78:M91" si="6">IF(K78="",0,(SUMIF($G$20:$G$91,K78,$H$20:$H$91)))</f>
        <v>0</v>
      </c>
      <c r="N78" s="17">
        <f t="shared" si="2"/>
        <v>-1</v>
      </c>
      <c r="O78" s="16">
        <f t="shared" ref="O78:O91" si="7">IF(K78="",0,(SUMIF($G$19:$G$91,K78,$I$19:$I$91)))</f>
        <v>0</v>
      </c>
      <c r="P78" s="17">
        <f t="shared" si="3"/>
        <v>-1</v>
      </c>
      <c r="Q78" s="8"/>
      <c r="T78" s="42"/>
    </row>
    <row r="79" spans="1:20">
      <c r="A79" s="9"/>
      <c r="B79" s="73" t="s">
        <v>150</v>
      </c>
      <c r="C79" s="73"/>
      <c r="D79" s="13"/>
      <c r="E79" s="12"/>
      <c r="F79" s="13"/>
      <c r="G79" s="72" t="s">
        <v>94</v>
      </c>
      <c r="H79" s="77">
        <v>1268</v>
      </c>
      <c r="I79" s="78">
        <v>1369</v>
      </c>
      <c r="J79" s="33"/>
      <c r="K79" s="3"/>
      <c r="L79" s="2"/>
      <c r="M79" s="16">
        <f t="shared" si="6"/>
        <v>0</v>
      </c>
      <c r="N79" s="17">
        <f t="shared" ref="N79:N91" si="8">IF(K79="",-1,(-($L$6-(M79/L79))/$L$6))</f>
        <v>-1</v>
      </c>
      <c r="O79" s="16">
        <f t="shared" si="7"/>
        <v>0</v>
      </c>
      <c r="P79" s="17">
        <f t="shared" ref="P79:P91" si="9">IF(K79="",-1,(-($M$6-(O79/L79))/$M$6))</f>
        <v>-1</v>
      </c>
      <c r="Q79" s="8"/>
      <c r="T79" s="42"/>
    </row>
    <row r="80" spans="1:20">
      <c r="A80" s="9"/>
      <c r="B80" s="73" t="s">
        <v>151</v>
      </c>
      <c r="C80" s="73"/>
      <c r="D80" s="13"/>
      <c r="E80" s="12"/>
      <c r="F80" s="13"/>
      <c r="G80" s="72" t="s">
        <v>94</v>
      </c>
      <c r="H80" s="77">
        <v>2622</v>
      </c>
      <c r="I80" s="78">
        <v>2799</v>
      </c>
      <c r="J80" s="33"/>
      <c r="K80" s="3"/>
      <c r="L80" s="2"/>
      <c r="M80" s="16">
        <f t="shared" si="6"/>
        <v>0</v>
      </c>
      <c r="N80" s="17">
        <f t="shared" si="8"/>
        <v>-1</v>
      </c>
      <c r="O80" s="16">
        <f t="shared" si="7"/>
        <v>0</v>
      </c>
      <c r="P80" s="17">
        <f t="shared" si="9"/>
        <v>-1</v>
      </c>
      <c r="Q80" s="8"/>
      <c r="T80" s="42"/>
    </row>
    <row r="81" spans="1:20">
      <c r="A81" s="9"/>
      <c r="B81" s="73" t="s">
        <v>152</v>
      </c>
      <c r="C81" s="73"/>
      <c r="D81" s="73" t="s">
        <v>94</v>
      </c>
      <c r="E81" s="73" t="s">
        <v>153</v>
      </c>
      <c r="F81" s="13"/>
      <c r="G81" s="72" t="s">
        <v>96</v>
      </c>
      <c r="H81" s="77">
        <v>4007</v>
      </c>
      <c r="I81" s="78">
        <v>4223</v>
      </c>
      <c r="J81" s="33"/>
      <c r="K81" s="3"/>
      <c r="L81" s="2"/>
      <c r="M81" s="16">
        <f t="shared" si="6"/>
        <v>0</v>
      </c>
      <c r="N81" s="17">
        <f t="shared" si="8"/>
        <v>-1</v>
      </c>
      <c r="O81" s="16">
        <f t="shared" si="7"/>
        <v>0</v>
      </c>
      <c r="P81" s="17">
        <f t="shared" si="9"/>
        <v>-1</v>
      </c>
      <c r="Q81" s="8"/>
      <c r="T81" s="42"/>
    </row>
    <row r="82" spans="1:20">
      <c r="A82" s="9"/>
      <c r="B82" s="73" t="s">
        <v>154</v>
      </c>
      <c r="C82" s="73"/>
      <c r="D82" s="73" t="s">
        <v>94</v>
      </c>
      <c r="E82" s="73" t="s">
        <v>155</v>
      </c>
      <c r="F82" s="13"/>
      <c r="G82" s="72" t="s">
        <v>98</v>
      </c>
      <c r="H82" s="77">
        <v>4031</v>
      </c>
      <c r="I82" s="78">
        <v>4384</v>
      </c>
      <c r="J82" s="33"/>
      <c r="K82" s="3"/>
      <c r="L82" s="2"/>
      <c r="M82" s="16">
        <f t="shared" si="6"/>
        <v>0</v>
      </c>
      <c r="N82" s="17">
        <f t="shared" si="8"/>
        <v>-1</v>
      </c>
      <c r="O82" s="16">
        <f t="shared" si="7"/>
        <v>0</v>
      </c>
      <c r="P82" s="17">
        <f t="shared" si="9"/>
        <v>-1</v>
      </c>
      <c r="Q82" s="8"/>
      <c r="T82" s="42"/>
    </row>
    <row r="83" spans="1:20">
      <c r="A83" s="9"/>
      <c r="B83" s="73" t="s">
        <v>156</v>
      </c>
      <c r="C83" s="14"/>
      <c r="D83" s="13"/>
      <c r="E83" s="12"/>
      <c r="F83" s="13"/>
      <c r="G83" s="72" t="s">
        <v>98</v>
      </c>
      <c r="H83" s="77">
        <v>544</v>
      </c>
      <c r="I83" s="78">
        <v>579</v>
      </c>
      <c r="J83" s="33"/>
      <c r="K83" s="3"/>
      <c r="L83" s="2"/>
      <c r="M83" s="16">
        <f t="shared" si="6"/>
        <v>0</v>
      </c>
      <c r="N83" s="17">
        <f t="shared" si="8"/>
        <v>-1</v>
      </c>
      <c r="O83" s="16">
        <f t="shared" si="7"/>
        <v>0</v>
      </c>
      <c r="P83" s="17">
        <f t="shared" si="9"/>
        <v>-1</v>
      </c>
      <c r="Q83" s="8"/>
      <c r="T83" s="42"/>
    </row>
    <row r="84" spans="1:20" ht="15">
      <c r="A84" s="9"/>
      <c r="B84" s="68"/>
      <c r="C84" s="11"/>
      <c r="D84" s="13"/>
      <c r="E84" s="12"/>
      <c r="F84" s="13"/>
      <c r="G84" s="13"/>
      <c r="H84" s="41"/>
      <c r="I84" s="70"/>
      <c r="J84" s="33"/>
      <c r="K84" s="3"/>
      <c r="L84" s="2"/>
      <c r="M84" s="16">
        <f t="shared" si="6"/>
        <v>0</v>
      </c>
      <c r="N84" s="17">
        <f t="shared" si="8"/>
        <v>-1</v>
      </c>
      <c r="O84" s="16">
        <f t="shared" si="7"/>
        <v>0</v>
      </c>
      <c r="P84" s="17">
        <f t="shared" si="9"/>
        <v>-1</v>
      </c>
      <c r="Q84" s="8"/>
      <c r="T84" s="42"/>
    </row>
    <row r="85" spans="1:20" ht="15">
      <c r="A85" s="9"/>
      <c r="B85" s="10"/>
      <c r="C85" s="11"/>
      <c r="D85" s="13"/>
      <c r="E85" s="12"/>
      <c r="F85" s="13"/>
      <c r="G85" s="13"/>
      <c r="H85" s="41"/>
      <c r="I85" s="70"/>
      <c r="J85" s="33"/>
      <c r="K85" s="3"/>
      <c r="L85" s="2"/>
      <c r="M85" s="16">
        <f t="shared" si="6"/>
        <v>0</v>
      </c>
      <c r="N85" s="17">
        <f t="shared" si="8"/>
        <v>-1</v>
      </c>
      <c r="O85" s="16">
        <f t="shared" si="7"/>
        <v>0</v>
      </c>
      <c r="P85" s="17">
        <f t="shared" si="9"/>
        <v>-1</v>
      </c>
      <c r="Q85" s="8"/>
    </row>
    <row r="86" spans="1:20" ht="15">
      <c r="A86" s="9"/>
      <c r="B86" s="10"/>
      <c r="C86" s="11"/>
      <c r="D86" s="13"/>
      <c r="E86" s="12"/>
      <c r="F86" s="13"/>
      <c r="G86" s="13"/>
      <c r="H86" s="41"/>
      <c r="I86" s="70"/>
      <c r="J86" s="33"/>
      <c r="K86" s="3"/>
      <c r="L86" s="2"/>
      <c r="M86" s="16">
        <f t="shared" si="6"/>
        <v>0</v>
      </c>
      <c r="N86" s="17">
        <f t="shared" si="8"/>
        <v>-1</v>
      </c>
      <c r="O86" s="16">
        <f t="shared" si="7"/>
        <v>0</v>
      </c>
      <c r="P86" s="17">
        <f t="shared" si="9"/>
        <v>-1</v>
      </c>
      <c r="Q86" s="8"/>
    </row>
    <row r="87" spans="1:20" ht="15">
      <c r="A87" s="9"/>
      <c r="B87" s="10"/>
      <c r="C87" s="11"/>
      <c r="D87" s="13"/>
      <c r="E87" s="12"/>
      <c r="F87" s="13"/>
      <c r="G87" s="13"/>
      <c r="H87" s="41"/>
      <c r="I87" s="70"/>
      <c r="J87" s="33"/>
      <c r="K87" s="3"/>
      <c r="L87" s="2"/>
      <c r="M87" s="16">
        <f t="shared" si="6"/>
        <v>0</v>
      </c>
      <c r="N87" s="17">
        <f t="shared" si="8"/>
        <v>-1</v>
      </c>
      <c r="O87" s="16">
        <f t="shared" si="7"/>
        <v>0</v>
      </c>
      <c r="P87" s="17">
        <f t="shared" si="9"/>
        <v>-1</v>
      </c>
      <c r="Q87" s="8"/>
    </row>
    <row r="88" spans="1:20" ht="15">
      <c r="A88" s="9"/>
      <c r="B88" s="10"/>
      <c r="C88" s="11"/>
      <c r="D88" s="13"/>
      <c r="E88" s="12"/>
      <c r="F88" s="13"/>
      <c r="G88" s="13"/>
      <c r="H88" s="41"/>
      <c r="I88" s="70"/>
      <c r="J88" s="33"/>
      <c r="K88" s="3"/>
      <c r="L88" s="2"/>
      <c r="M88" s="16">
        <f t="shared" si="6"/>
        <v>0</v>
      </c>
      <c r="N88" s="17">
        <f t="shared" si="8"/>
        <v>-1</v>
      </c>
      <c r="O88" s="16">
        <f t="shared" si="7"/>
        <v>0</v>
      </c>
      <c r="P88" s="17">
        <f t="shared" si="9"/>
        <v>-1</v>
      </c>
      <c r="Q88" s="8"/>
    </row>
    <row r="89" spans="1:20" ht="15">
      <c r="A89" s="9"/>
      <c r="B89" s="10"/>
      <c r="C89" s="11"/>
      <c r="D89" s="13"/>
      <c r="E89" s="12"/>
      <c r="F89" s="13"/>
      <c r="G89" s="13"/>
      <c r="H89" s="41"/>
      <c r="I89" s="70"/>
      <c r="J89" s="33"/>
      <c r="K89" s="3"/>
      <c r="L89" s="2"/>
      <c r="M89" s="16">
        <f t="shared" si="6"/>
        <v>0</v>
      </c>
      <c r="N89" s="17">
        <f t="shared" si="8"/>
        <v>-1</v>
      </c>
      <c r="O89" s="16">
        <f t="shared" si="7"/>
        <v>0</v>
      </c>
      <c r="P89" s="17">
        <f t="shared" si="9"/>
        <v>-1</v>
      </c>
      <c r="Q89" s="8"/>
    </row>
    <row r="90" spans="1:20" ht="15">
      <c r="A90" s="9"/>
      <c r="B90" s="10"/>
      <c r="C90" s="11"/>
      <c r="D90" s="13"/>
      <c r="E90" s="12"/>
      <c r="F90" s="13"/>
      <c r="G90" s="13"/>
      <c r="H90" s="14"/>
      <c r="I90" s="14"/>
      <c r="J90" s="33"/>
      <c r="K90" s="3"/>
      <c r="L90" s="2"/>
      <c r="M90" s="16">
        <f t="shared" si="6"/>
        <v>0</v>
      </c>
      <c r="N90" s="17">
        <f t="shared" si="8"/>
        <v>-1</v>
      </c>
      <c r="O90" s="16">
        <f t="shared" si="7"/>
        <v>0</v>
      </c>
      <c r="P90" s="17">
        <f t="shared" si="9"/>
        <v>-1</v>
      </c>
      <c r="Q90" s="8"/>
    </row>
    <row r="91" spans="1:20" ht="15">
      <c r="A91" s="9"/>
      <c r="B91" s="10"/>
      <c r="C91" s="11"/>
      <c r="D91" s="13"/>
      <c r="E91" s="12"/>
      <c r="F91" s="13"/>
      <c r="G91" s="13"/>
      <c r="H91" s="14"/>
      <c r="I91" s="14"/>
      <c r="J91" s="33"/>
      <c r="K91" s="3"/>
      <c r="L91" s="2"/>
      <c r="M91" s="16">
        <f t="shared" si="6"/>
        <v>0</v>
      </c>
      <c r="N91" s="17">
        <f t="shared" si="8"/>
        <v>-1</v>
      </c>
      <c r="O91" s="16">
        <f t="shared" si="7"/>
        <v>0</v>
      </c>
      <c r="P91" s="17">
        <f t="shared" si="9"/>
        <v>-1</v>
      </c>
      <c r="Q91" s="8"/>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C52686E85D41CF489C7295B09BC479F8" ma:contentTypeVersion="15" ma:contentTypeDescription="Parent Document Content Type for all review documents" ma:contentTypeScope="" ma:versionID="453aa867293a4843a1a262691b9fd1c5">
  <xsd:schema xmlns:xsd="http://www.w3.org/2001/XMLSchema" xmlns:xs="http://www.w3.org/2001/XMLSchema" xmlns:p="http://schemas.microsoft.com/office/2006/metadata/properties" xmlns:ns1="http://schemas.microsoft.com/sharepoint/v3" xmlns:ns2="07a766d4-cf60-4260-9f49-242aaa07e1bd" xmlns:ns3="d23c6157-5623-4293-b83e-785d6ba7de2d" xmlns:ns4="62e78286-f5a0-467f-9c45-5eba04a62405" targetNamespace="http://schemas.microsoft.com/office/2006/metadata/properties" ma:root="true" ma:fieldsID="ae409e7e7dde1df64ad188aa48abc5b1" ns1:_="" ns2:_="" ns3:_="" ns4:_="">
    <xsd:import namespace="http://schemas.microsoft.com/sharepoint/v3"/>
    <xsd:import namespace="07a766d4-cf60-4260-9f49-242aaa07e1bd"/>
    <xsd:import namespace="d23c6157-5623-4293-b83e-785d6ba7de2d"/>
    <xsd:import namespace="62e78286-f5a0-467f-9c45-5eba04a62405"/>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62e78286-f5a0-467f-9c45-5eba04a62405"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County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Worcester</TermName>
          <TermId xmlns="http://schemas.microsoft.com/office/infopath/2007/PartnerControls">87480e1e-277a-4fc8-ad7b-d76569cfcc26</TermId>
        </TermInfo>
      </Terms>
    </d08e702f979e48d3863205ea645082c2>
    <TaxCatchAll xmlns="07a766d4-cf60-4260-9f49-242aaa07e1bd">
      <Value>337</Value>
    </TaxCatchAll>
  </documentManagement>
</p:properti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3B8B13E9-D20A-449B-9A76-CA6A27D0C2EF}"/>
</file>

<file path=customXml/itemProps2.xml><?xml version="1.0" encoding="utf-8"?>
<ds:datastoreItem xmlns:ds="http://schemas.openxmlformats.org/officeDocument/2006/customXml" ds:itemID="{300B0E49-A9B7-409C-AE60-2288BDF85884}"/>
</file>

<file path=customXml/itemProps3.xml><?xml version="1.0" encoding="utf-8"?>
<ds:datastoreItem xmlns:ds="http://schemas.openxmlformats.org/officeDocument/2006/customXml" ds:itemID="{77BAC0C3-7CB7-4C3D-8C63-B3C372721FBD}"/>
</file>

<file path=customXml/itemProps4.xml><?xml version="1.0" encoding="utf-8"?>
<ds:datastoreItem xmlns:ds="http://schemas.openxmlformats.org/officeDocument/2006/customXml" ds:itemID="{255B7FDA-1106-4372-997E-8FE17782560C}"/>
</file>

<file path=customXml/itemProps5.xml><?xml version="1.0" encoding="utf-8"?>
<ds:datastoreItem xmlns:ds="http://schemas.openxmlformats.org/officeDocument/2006/customXml" ds:itemID="{C27633D3-3B6C-49B8-8D01-97E50CC1916F}"/>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12B5929E-5699-4BDE-BBDE-06AFEDF7E0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Fagun, Yemi</cp:lastModifiedBy>
  <cp:revision/>
  <dcterms:created xsi:type="dcterms:W3CDTF">2002-01-23T12:13:56Z</dcterms:created>
  <dcterms:modified xsi:type="dcterms:W3CDTF">2023-02-22T16:29:33Z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0x010100E7BD6A8A66F7CB4BBA2B02F0531791BE0026A9A75CCCA16F4693F1FE45F71519DE00C52686E85D41CF489C7295B09BC479F8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337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_ExtendedDescription">
    <vt:lpwstr/>
  </property>
</Properties>
</file>